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研究案\G.綠色工廠案\c.計畫工作\"/>
    </mc:Choice>
  </mc:AlternateContent>
  <xr:revisionPtr revIDLastSave="0" documentId="8_{A72B9197-018B-EA4F-AFA7-EEDCC85D9C04}" xr6:coauthVersionLast="47" xr6:coauthVersionMax="47" xr10:uidLastSave="{00000000-0000-0000-0000-000000000000}"/>
  <bookViews>
    <workbookView xWindow="28680" yWindow="-120" windowWidth="29040" windowHeight="15720" tabRatio="761" xr2:uid="{FC2429FD-FD2D-430F-8D1D-A238D51CF45F}"/>
  </bookViews>
  <sheets>
    <sheet name="封面" sheetId="1" r:id="rId1"/>
    <sheet name="壹、清潔生產評估背景資訊" sheetId="2" r:id="rId2"/>
    <sheet name="貳、印刷電路板業清潔生產評估系統得分總表" sheetId="3" r:id="rId3"/>
    <sheet name="1-1原物料生產力" sheetId="4" r:id="rId4"/>
    <sheet name="1-2單位產品能源消耗量" sheetId="5" r:id="rId5"/>
    <sheet name="1-3單位產品水資源耗用量" sheetId="6" r:id="rId6"/>
    <sheet name="1-4廢水回收率" sheetId="7" r:id="rId7"/>
    <sheet name="list" sheetId="8" state="hidden" r:id="rId8"/>
    <sheet name="1-5單位產品事業廢棄物產生量及1-6事業廢棄物回收再利用率" sheetId="9" r:id="rId9"/>
    <sheet name="1-7單位產品溫室氣體排放量" sheetId="10" r:id="rId10"/>
    <sheet name="2_綠色製程" sheetId="11" r:id="rId11"/>
    <sheet name="3_污染物產生及管末處理功能" sheetId="12" r:id="rId12"/>
    <sheet name="4_產品環境化設計" sheetId="13" r:id="rId13"/>
    <sheet name="5_綠色管理" sheetId="14" r:id="rId14"/>
    <sheet name="6_社會責任" sheetId="15" r:id="rId15"/>
    <sheet name="7_創新思維" sheetId="16" r:id="rId16"/>
    <sheet name="8_其他" sheetId="17" r:id="rId17"/>
  </sheets>
  <externalReferences>
    <externalReference r:id="rId18"/>
  </externalReferences>
  <definedNames>
    <definedName name="_2_1廠房流程管理之有效性指標">'2_綠色製程'!$B$3</definedName>
    <definedName name="_2_2採用清潔生產製程技術">'2_綠色製程'!$B$29</definedName>
    <definedName name="_3_1事業廢棄物妥善處理" localSheetId="12">'4_產品環境化設計'!$B$2</definedName>
    <definedName name="_3_1事業廢棄物妥善處理" localSheetId="13">'5_綠色管理'!$B$2</definedName>
    <definedName name="_3_1事業廢棄物妥善處理" localSheetId="14">'6_社會責任'!#REF!</definedName>
    <definedName name="_3_1事業廢棄物妥善處理" localSheetId="15">'7_創新思維'!#REF!</definedName>
    <definedName name="_3_1事業廢棄物妥善處理">'3_污染物產生及管末處理功能'!$B$2</definedName>
    <definedName name="_3_2管末處理設備能力及設備異常處理機制" localSheetId="12">'4_產品環境化設計'!$B$18</definedName>
    <definedName name="_3_2管末處理設備能力及設備異常處理機制" localSheetId="13">'5_綠色管理'!#REF!</definedName>
    <definedName name="_3_2管末處理設備能力及設備異常處理機制" localSheetId="14">'6_社會責任'!#REF!</definedName>
    <definedName name="_3_2管末處理設備能力及設備異常處理機制" localSheetId="15">'7_創新思維'!#REF!</definedName>
    <definedName name="_3_2管末處理設備能力及設備異常處理機制">'3_污染物產生及管末處理功能'!$B$22</definedName>
    <definedName name="_4_1採用物質節約設計">'4_產品環境化設計'!$B$2</definedName>
    <definedName name="_4_2採用節能設計">'4_產品環境化設計'!$B$18</definedName>
    <definedName name="_4_3採用零件易拆解設計" localSheetId="14">'4_產品環境化設計'!#REF!</definedName>
    <definedName name="_4_3採用零件易拆解設計" localSheetId="15">'4_產品環境化設計'!#REF!</definedName>
    <definedName name="_4_3採用零件易拆解設計">'4_產品環境化設計'!#REF!</definedName>
    <definedName name="_4_4採用廢棄物減量設計">'4_產品環境化設計'!$B$33</definedName>
    <definedName name="_4_5採用可回收再利用設計" localSheetId="14">'4_產品環境化設計'!#REF!</definedName>
    <definedName name="_4_5採用可回收再利用設計" localSheetId="15">'4_產品環境化設計'!#REF!</definedName>
    <definedName name="_4_5採用可回收再利用設計">'4_產品環境化設計'!#REF!</definedName>
    <definedName name="_4_6採用低毒性設計">'4_產品環境化設計'!$B$49</definedName>
    <definedName name="_5_1危害物質管制措施" localSheetId="14">'6_社會責任'!#REF!</definedName>
    <definedName name="_5_1危害物質管制措施" localSheetId="15">'7_創新思維'!#REF!</definedName>
    <definedName name="_5_1危害物質管制措施">'5_綠色管理'!$B$2</definedName>
    <definedName name="_5_1組織採用相關危害物質管理系統" localSheetId="14">'6_社會責任'!#REF!</definedName>
    <definedName name="_5_1組織採用相關危害物質管理系統" localSheetId="15">'7_創新思維'!#REF!</definedName>
    <definedName name="_5_1組織採用相關危害物質管理系統">'5_綠色管理'!$B$2</definedName>
    <definedName name="_5_2產品符合相關危害物質管制規範" localSheetId="14">'6_社會責任'!#REF!</definedName>
    <definedName name="_5_2產品符合相關危害物質管制規範" localSheetId="15">'7_創新思維'!#REF!</definedName>
    <definedName name="_5_2產品符合相關危害物質管制規範">'5_綠色管理'!$B$22</definedName>
    <definedName name="_5_2通過國際管理系統認證" localSheetId="14">'6_社會責任'!#REF!</definedName>
    <definedName name="_5_2通過國際管理系統認證" localSheetId="15">'7_創新思維'!#REF!</definedName>
    <definedName name="_5_2通過國際管理系統認證">'5_綠色管理'!$A$21</definedName>
    <definedName name="_5_3自願性溫室氣體制度之導入" localSheetId="14">'6_社會責任'!#REF!</definedName>
    <definedName name="_5_3自願性溫室氣體制度之導入" localSheetId="15">'7_創新思維'!#REF!</definedName>
    <definedName name="_5_3自願性溫室氣體制度之導入">'5_綠色管理'!$B$38</definedName>
    <definedName name="_5_4與利害關係人溝通" localSheetId="14">'6_社會責任'!#REF!</definedName>
    <definedName name="_5_4與利害關係人溝通" localSheetId="15">'7_創新思維'!#REF!</definedName>
    <definedName name="_5_4與利害關係人溝通">'5_綠色管理'!$B$59</definedName>
    <definedName name="_5_5綠色供應鏈管理" localSheetId="14">'6_社會責任'!#REF!</definedName>
    <definedName name="_5_5綠色供應鏈管理" localSheetId="15">'7_創新思維'!#REF!</definedName>
    <definedName name="_5_5綠色供應鏈管理">'5_綠色管理'!$B$75</definedName>
    <definedName name="_5_6綠色採購管理" localSheetId="14">'6_社會責任'!#REF!</definedName>
    <definedName name="_5_6綠色採購管理" localSheetId="15">'7_創新思維'!#REF!</definedName>
    <definedName name="_5_6綠色採購管理">'5_綠色管理'!$B$94</definedName>
    <definedName name="_6_1員工作業環境">!#REF!</definedName>
    <definedName name="_6_1通過國際管理系統認證">!#REF!</definedName>
    <definedName name="_6_2永續資訊之建置與揭露">!#REF!</definedName>
    <definedName name="_6_2自願性溫室氣體制度之導入">!#REF!</definedName>
    <definedName name="_6_3綠色經驗成果分享與促進">!#REF!</definedName>
    <definedName name="_6_3與利害關係人溝通">!#REF!</definedName>
    <definedName name="_6_4綠色供應鏈管理">!#REF!</definedName>
    <definedName name="_6_5綠色採購管理">!#REF!</definedName>
    <definedName name="_7_1去物質化的創新作法">!#REF!</definedName>
    <definedName name="_7_1員工作業環境">!#REF!</definedName>
    <definedName name="_7_2去毒化的創新作法" localSheetId="14">!#REF!</definedName>
    <definedName name="_7_2去毒化的創新作法" localSheetId="15">!#REF!</definedName>
    <definedName name="_7_2去毒化的創新作法">!#REF!</definedName>
    <definedName name="_7_2永續資訊之建置與揭露">!#REF!</definedName>
    <definedName name="_7_3去碳化的創新作法" localSheetId="14">!#REF!</definedName>
    <definedName name="_7_3去碳化的創新作法" localSheetId="15">!#REF!</definedName>
    <definedName name="_7_3去碳化的創新作法">!#REF!</definedName>
    <definedName name="_7_3綠色經驗成果分享與促進">!#REF!</definedName>
    <definedName name="_7_4其他促進環境永續的創新作法" localSheetId="14">!#REF!</definedName>
    <definedName name="_7_4其他促進環境永續的創新作法" localSheetId="15">!#REF!</definedName>
    <definedName name="_7_4其他促進環境永續的創新作法">!#REF!</definedName>
    <definedName name="_8_1去物質化的創新作法">!#REF!</definedName>
    <definedName name="_8_1運配送載貨量提升及物流系統改善規劃作法_範例">'8_其他'!#REF!</definedName>
    <definedName name="_8_2去毒化的創新作法" localSheetId="14">!#REF!</definedName>
    <definedName name="_8_2去毒化的創新作法" localSheetId="15">!#REF!</definedName>
    <definedName name="_8_2去毒化的創新作法">!#REF!</definedName>
    <definedName name="_8_2使用替代能源率_範例">'8_其他'!#REF!</definedName>
    <definedName name="_8_3去碳化的創新作法" localSheetId="14">!#REF!</definedName>
    <definedName name="_8_3去碳化的創新作法" localSheetId="15">!#REF!</definedName>
    <definedName name="_8_3去碳化的創新作法">!#REF!</definedName>
    <definedName name="_8_4其他促進環境永續的創新作法" localSheetId="14">!#REF!</definedName>
    <definedName name="_8_4其他促進環境永續的創新作法" localSheetId="15">!#REF!</definedName>
    <definedName name="_8_4其他促進環境永續的創新作法">!#REF!</definedName>
    <definedName name="g">list!$D$2</definedName>
    <definedName name="_xlnm.Print_Area" localSheetId="3">'1-1原物料生產力'!$A$1:$AB$39</definedName>
    <definedName name="_xlnm.Print_Area" localSheetId="4">'1-2單位產品能源消耗量'!$A$1:$AB$43</definedName>
    <definedName name="_xlnm.Print_Area" localSheetId="5">'1-3單位產品水資源耗用量'!$A$1:$AB$40</definedName>
    <definedName name="_xlnm.Print_Area" localSheetId="6">'1-4廢水回收率'!$A$1:$AB$39</definedName>
    <definedName name="_xlnm.Print_Area" localSheetId="8">'1-5單位產品事業廢棄物產生量及1-6事業廢棄物回收再利用率'!$A$1:$AB$108</definedName>
    <definedName name="_xlnm.Print_Area" localSheetId="9">'1-7單位產品溫室氣體排放量'!$A$1:$AC$97</definedName>
    <definedName name="_xlnm.Print_Area" localSheetId="10">'2_綠色製程'!$B$2:$P$49</definedName>
    <definedName name="_xlnm.Print_Area" localSheetId="11">'3_污染物產生及管末處理功能'!$A$1:$P$40</definedName>
    <definedName name="_xlnm.Print_Area" localSheetId="12">'4_產品環境化設計'!$A$1:$P$48</definedName>
    <definedName name="_xlnm.Print_Area" localSheetId="13">'5_綠色管理'!$A$1:$P$120</definedName>
    <definedName name="_xlnm.Print_Area" localSheetId="14">'6_社會責任'!$A$1:$P$60</definedName>
    <definedName name="_xlnm.Print_Area" localSheetId="15">'7_創新思維'!$A$1:$P$46</definedName>
    <definedName name="_xlnm.Print_Area" localSheetId="16">'8_其他'!$A$1:$L$77</definedName>
    <definedName name="_xlnm.Print_Area" localSheetId="0">封面!$A$1:$M$36</definedName>
    <definedName name="_xlnm.Print_Area" localSheetId="1">'壹、清潔生產評估背景資訊'!$A$1:$R$12</definedName>
    <definedName name="_xlnm.Print_Area" localSheetId="2">'貳、印刷電路板業清潔生產評估系統得分總表'!$A$1:$I$48</definedName>
    <definedName name="_xlnm.Print_Titles" localSheetId="8">'1-5單位產品事業廢棄物產生量及1-6事業廢棄物回收再利用率'!$26:$27</definedName>
    <definedName name="_xlnm.Print_Titles" localSheetId="9">'1-7單位產品溫室氣體排放量'!$15:$16</definedName>
    <definedName name="工廠年度產出單位">list!$V$2:$V$8</definedName>
    <definedName name="水資源來源">list!$M$2:$M$4</definedName>
    <definedName name="回收能源種類">list!$I$2:$I$5</definedName>
    <definedName name="自評得分">list!$F$2:$F$7</definedName>
    <definedName name="指標適用性">list!$U$2:$U$3</definedName>
    <definedName name="是否">list!$S$2:$S$3</definedName>
    <definedName name="活動數據單位">list!$T$2:$T$6</definedName>
    <definedName name="原物料屬性">list!$C$2:$C$3</definedName>
    <definedName name="排放源型式" localSheetId="4">CHOOSE(MATCH(!#REF!,排放源範疇,FALSE),範疇一型式,範疇二型式,範疇三型式)</definedName>
    <definedName name="排放源型式" localSheetId="5">CHOOSE(MATCH(!#REF!,排放源範疇,FALSE),範疇一型式,範疇二型式,範疇三型式)</definedName>
    <definedName name="排放源型式" localSheetId="6">CHOOSE(MATCH(!#REF!,排放源範疇,FALSE),範疇一型式,範疇二型式,範疇三型式)</definedName>
    <definedName name="排放源型式" localSheetId="8">CHOOSE(MATCH(!#REF!,排放源範疇,FALSE),範疇一型式,範疇二型式,範疇三型式)</definedName>
    <definedName name="排放源型式" localSheetId="12">CHOOSE(MATCH(!#REF!,排放源範疇,FALSE),範疇一型式,範疇二型式,範疇三型式)</definedName>
    <definedName name="排放源型式" localSheetId="13">CHOOSE(MATCH(!#REF!,排放源範疇,FALSE),範疇一型式,範疇二型式,範疇三型式)</definedName>
    <definedName name="排放源型式" localSheetId="14">CHOOSE(MATCH(!#REF!,[1]!排放源範疇,FALSE),[1]!範疇一型式,[1]!範疇二型式,[1]!範疇三型式)</definedName>
    <definedName name="排放源型式" localSheetId="15">CHOOSE(MATCH(!#REF!,[1]!排放源範疇,FALSE),[1]!範疇一型式,[1]!範疇二型式,[1]!範疇三型式)</definedName>
    <definedName name="排放源型式" localSheetId="16">CHOOSE(MATCH(!#REF!,排放源範疇,FALSE),範疇一型式,範疇二型式,範疇三型式)</definedName>
    <definedName name="排放源型式">CHOOSE(MATCH('1-7單位產品溫室氣體排放量'!XFC1,排放源範疇,FALSE),範疇一型式,範疇二型式,範疇三型式)</definedName>
    <definedName name="排放源範疇">list!$O$2:$O$4</definedName>
    <definedName name="產業別">list!$A$2:$A$27</definedName>
    <definedName name="單位">list!$D$2:$D$4</definedName>
    <definedName name="廢棄物處理方式">list!$N$2:$N$6</definedName>
    <definedName name="熱值單位">list!$G$2:$G$5</definedName>
    <definedName name="範疇一型式">list!$P$2:$P$5</definedName>
    <definedName name="範疇二型式">list!$Q$2</definedName>
    <definedName name="範疇三型式">list!$R$2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0" l="1"/>
  <c r="J5"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N18" i="9"/>
  <c r="J15" i="9"/>
  <c r="J5" i="9"/>
  <c r="AC107" i="9"/>
  <c r="AC40" i="9"/>
  <c r="AC29" i="9"/>
  <c r="AC30" i="9"/>
  <c r="AC31" i="9"/>
  <c r="AC32" i="9"/>
  <c r="AC33" i="9"/>
  <c r="AC34" i="9"/>
  <c r="AC35" i="9"/>
  <c r="AC36" i="9"/>
  <c r="AC37" i="9"/>
  <c r="AC38" i="9"/>
  <c r="AC39"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AC101" i="9"/>
  <c r="AC102" i="9"/>
  <c r="AC103" i="9"/>
  <c r="AC104" i="9"/>
  <c r="AC105" i="9"/>
  <c r="AC106" i="9"/>
  <c r="AC28" i="9"/>
  <c r="J16" i="9"/>
  <c r="J5" i="6"/>
  <c r="J5" i="5"/>
  <c r="J6" i="10"/>
  <c r="N15" i="9"/>
  <c r="L18" i="9"/>
  <c r="N23" i="11"/>
  <c r="F11" i="3"/>
  <c r="J67" i="17"/>
  <c r="J23" i="17"/>
  <c r="J12" i="17"/>
  <c r="J6" i="9"/>
  <c r="J6" i="6"/>
  <c r="J6" i="5"/>
  <c r="J5" i="4"/>
  <c r="F28" i="3"/>
  <c r="I67" i="17"/>
  <c r="I23" i="17"/>
  <c r="I12" i="17"/>
  <c r="N43" i="16"/>
  <c r="F30" i="3"/>
  <c r="M43" i="16"/>
  <c r="N20" i="16"/>
  <c r="F29" i="3"/>
  <c r="M20" i="16"/>
  <c r="N9" i="16"/>
  <c r="M9" i="16"/>
  <c r="N57" i="15"/>
  <c r="F27" i="3"/>
  <c r="M57" i="15"/>
  <c r="N41" i="15"/>
  <c r="F26" i="3"/>
  <c r="M41" i="15"/>
  <c r="N24" i="15"/>
  <c r="F25" i="3"/>
  <c r="M24" i="15"/>
  <c r="N117" i="14"/>
  <c r="F24" i="3"/>
  <c r="M117" i="14"/>
  <c r="N104" i="14"/>
  <c r="F23" i="3"/>
  <c r="M104" i="14"/>
  <c r="N90" i="14"/>
  <c r="F22" i="3"/>
  <c r="M90" i="14"/>
  <c r="N71" i="14"/>
  <c r="F21" i="3"/>
  <c r="M71" i="14"/>
  <c r="N55" i="14"/>
  <c r="F20" i="3"/>
  <c r="M55" i="14"/>
  <c r="N34" i="14"/>
  <c r="F19" i="3"/>
  <c r="M34" i="14"/>
  <c r="N18" i="14"/>
  <c r="F18" i="3"/>
  <c r="M18" i="14"/>
  <c r="N45" i="13"/>
  <c r="F17" i="3"/>
  <c r="M45" i="13"/>
  <c r="N29" i="13"/>
  <c r="F16" i="3"/>
  <c r="M29" i="13"/>
  <c r="N14" i="13"/>
  <c r="F15" i="3"/>
  <c r="M14" i="13"/>
  <c r="N37" i="12"/>
  <c r="F14" i="3"/>
  <c r="M37" i="12"/>
  <c r="N18" i="12"/>
  <c r="F13" i="3"/>
  <c r="M18" i="12"/>
  <c r="N46" i="11"/>
  <c r="F12" i="3"/>
  <c r="J6" i="7"/>
  <c r="J5" i="7"/>
  <c r="J6" i="4"/>
  <c r="E34" i="3"/>
  <c r="E33" i="3"/>
  <c r="U18" i="9"/>
  <c r="N5" i="10"/>
  <c r="N5" i="7"/>
  <c r="N8" i="7"/>
  <c r="N19" i="9"/>
  <c r="N5" i="5"/>
  <c r="L8" i="5"/>
  <c r="N5" i="6"/>
  <c r="N9" i="6"/>
  <c r="N5" i="9"/>
  <c r="N5" i="4"/>
  <c r="U8" i="4"/>
  <c r="W18" i="9"/>
  <c r="Q18" i="9"/>
  <c r="L21" i="9"/>
  <c r="F9" i="3"/>
  <c r="Q19" i="9"/>
  <c r="N8" i="9"/>
  <c r="L8" i="9"/>
  <c r="W8" i="7"/>
  <c r="Q8" i="7"/>
  <c r="U8" i="7"/>
  <c r="N9" i="7"/>
  <c r="Q9" i="7"/>
  <c r="L8" i="7"/>
  <c r="U8" i="5"/>
  <c r="Q8" i="5"/>
  <c r="N8" i="5"/>
  <c r="N8" i="6"/>
  <c r="Q8" i="6"/>
  <c r="W8" i="5"/>
  <c r="N9" i="5"/>
  <c r="Q9" i="5"/>
  <c r="Q9" i="4"/>
  <c r="R8" i="10"/>
  <c r="O9" i="10"/>
  <c r="R9" i="10"/>
  <c r="Q9" i="6"/>
  <c r="Q8" i="9"/>
  <c r="L8" i="6"/>
  <c r="L11" i="6"/>
  <c r="F6" i="3"/>
  <c r="N8" i="4"/>
  <c r="L11" i="9"/>
  <c r="F8" i="3"/>
  <c r="U8" i="6"/>
  <c r="W8" i="4"/>
  <c r="U8" i="9"/>
  <c r="W8" i="6"/>
  <c r="W8" i="9"/>
  <c r="L8" i="4"/>
  <c r="V8" i="10"/>
  <c r="N9" i="9"/>
  <c r="Q8" i="4"/>
  <c r="X8" i="10"/>
  <c r="N9" i="4"/>
  <c r="M8" i="10"/>
  <c r="O11" i="10"/>
  <c r="F10" i="3"/>
  <c r="Q9" i="9"/>
  <c r="L11" i="7"/>
  <c r="F7" i="3"/>
  <c r="L11" i="4"/>
  <c r="F4" i="3"/>
  <c r="L11" i="5"/>
  <c r="F5" i="3"/>
  <c r="F33" i="3"/>
  <c r="F34" i="3"/>
</calcChain>
</file>

<file path=xl/sharedStrings.xml><?xml version="1.0" encoding="utf-8"?>
<sst xmlns="http://schemas.openxmlformats.org/spreadsheetml/2006/main" count="1172" uniqueCount="639">
  <si>
    <r>
      <rPr>
        <sz val="22"/>
        <color rgb="FF000000"/>
        <rFont val="標楷體"/>
        <family val="4"/>
        <charset val="136"/>
      </rPr>
      <t>經濟部產業發展署</t>
    </r>
    <r>
      <rPr>
        <sz val="22"/>
        <color rgb="FF000000"/>
        <rFont val="標楷體"/>
        <family val="4"/>
        <charset val="136"/>
      </rPr>
      <t xml:space="preserve">
印刷電路板業</t>
    </r>
    <r>
      <rPr>
        <sz val="22"/>
        <color rgb="FF000000"/>
        <rFont val="Times New Roman"/>
        <family val="1"/>
      </rPr>
      <t>(PCB</t>
    </r>
    <r>
      <rPr>
        <sz val="22"/>
        <color rgb="FF000000"/>
        <rFont val="標楷體"/>
        <family val="4"/>
        <charset val="136"/>
      </rPr>
      <t>製造</t>
    </r>
    <r>
      <rPr>
        <sz val="22"/>
        <color rgb="FF000000"/>
        <rFont val="Times New Roman"/>
        <family val="1"/>
      </rPr>
      <t>)</t>
    </r>
    <r>
      <rPr>
        <sz val="22"/>
        <color rgb="FF000000"/>
        <rFont val="標楷體"/>
        <family val="4"/>
        <charset val="136"/>
      </rPr>
      <t>清潔生產評估系統</t>
    </r>
    <r>
      <rPr>
        <sz val="22"/>
        <color rgb="FF000000"/>
        <rFont val="標楷體"/>
        <family val="4"/>
        <charset val="136"/>
      </rPr>
      <t xml:space="preserve">
自評表</t>
    </r>
  </si>
  <si>
    <t>申請工廠：</t>
  </si>
  <si>
    <t>申請日期：</t>
  </si>
  <si>
    <t>年</t>
  </si>
  <si>
    <t>月</t>
  </si>
  <si>
    <t>日</t>
  </si>
  <si>
    <t>申請編號：</t>
  </si>
  <si>
    <t>(免填寫)</t>
  </si>
  <si>
    <r>
      <rPr>
        <b/>
        <sz val="18"/>
        <color rgb="FF000000"/>
        <rFont val="標楷體"/>
        <family val="4"/>
        <charset val="136"/>
      </rPr>
      <t>壹、清潔生產評估背景資訊</t>
    </r>
  </si>
  <si>
    <r>
      <rPr>
        <b/>
        <sz val="16"/>
        <color rgb="FF000000"/>
        <rFont val="標楷體"/>
        <family val="4"/>
        <charset val="136"/>
      </rPr>
      <t>一、清潔生產評估年度</t>
    </r>
  </si>
  <si>
    <r>
      <rPr>
        <b/>
        <sz val="12"/>
        <color rgb="FF000000"/>
        <rFont val="標楷體"/>
        <family val="4"/>
        <charset val="136"/>
      </rPr>
      <t>申請年度</t>
    </r>
  </si>
  <si>
    <r>
      <rPr>
        <sz val="12"/>
        <color rgb="FF000000"/>
        <rFont val="標楷體"/>
        <family val="4"/>
        <charset val="136"/>
      </rPr>
      <t>年</t>
    </r>
  </si>
  <si>
    <r>
      <rPr>
        <sz val="12"/>
        <color rgb="FF000000"/>
        <rFont val="標楷體"/>
        <family val="4"/>
        <charset val="136"/>
      </rPr>
      <t>月</t>
    </r>
  </si>
  <si>
    <r>
      <rPr>
        <sz val="12"/>
        <color rgb="FF000000"/>
        <rFont val="標楷體"/>
        <family val="4"/>
        <charset val="136"/>
      </rPr>
      <t>日</t>
    </r>
  </si>
  <si>
    <r>
      <rPr>
        <sz val="12"/>
        <color rgb="FF000000"/>
        <rFont val="標楷體"/>
        <family val="4"/>
        <charset val="136"/>
      </rPr>
      <t>～</t>
    </r>
  </si>
  <si>
    <r>
      <rPr>
        <b/>
        <sz val="16"/>
        <color rgb="FF000000"/>
        <rFont val="標楷體"/>
        <family val="4"/>
        <charset val="136"/>
      </rPr>
      <t>二、清潔生產評估基礎</t>
    </r>
  </si>
  <si>
    <r>
      <t>PCB</t>
    </r>
    <r>
      <rPr>
        <b/>
        <sz val="12"/>
        <color rgb="FF000000"/>
        <rFont val="標楷體"/>
        <family val="4"/>
        <charset val="136"/>
      </rPr>
      <t>板廠</t>
    </r>
    <r>
      <rPr>
        <b/>
        <sz val="12"/>
        <color rgb="FF000000"/>
        <rFont val="標楷體"/>
        <family val="4"/>
        <charset val="136"/>
      </rPr>
      <t xml:space="preserve">
類別</t>
    </r>
  </si>
  <si>
    <r>
      <rPr>
        <b/>
        <sz val="12"/>
        <color rgb="FF000000"/>
        <rFont val="標楷體"/>
        <family val="4"/>
        <charset val="136"/>
      </rPr>
      <t>備註：請選擇「硬板」、「軟板」或「</t>
    </r>
    <r>
      <rPr>
        <b/>
        <sz val="12"/>
        <color rgb="FF000000"/>
        <rFont val="Times New Roman"/>
        <family val="1"/>
      </rPr>
      <t>HDI</t>
    </r>
    <r>
      <rPr>
        <b/>
        <sz val="12"/>
        <color rgb="FF000000"/>
        <rFont val="標楷體"/>
        <family val="4"/>
        <charset val="136"/>
      </rPr>
      <t>」</t>
    </r>
  </si>
  <si>
    <r>
      <rPr>
        <b/>
        <sz val="12"/>
        <color rgb="FF000000"/>
        <rFont val="標楷體"/>
        <family val="4"/>
        <charset val="136"/>
      </rPr>
      <t>申請年度</t>
    </r>
    <r>
      <rPr>
        <b/>
        <sz val="12"/>
        <color rgb="FF000000"/>
        <rFont val="標楷體"/>
        <family val="4"/>
        <charset val="136"/>
      </rPr>
      <t xml:space="preserve">
工廠產出</t>
    </r>
  </si>
  <si>
    <r>
      <rPr>
        <sz val="12"/>
        <color rgb="FF000000"/>
        <rFont val="標楷體"/>
        <family val="4"/>
        <charset val="136"/>
      </rPr>
      <t>年度</t>
    </r>
    <r>
      <rPr>
        <sz val="12"/>
        <color rgb="FF000000"/>
        <rFont val="Times New Roman"/>
        <family val="1"/>
      </rPr>
      <t>PCB</t>
    </r>
    <r>
      <rPr>
        <sz val="12"/>
        <color rgb="FF000000"/>
        <rFont val="標楷體"/>
        <family val="4"/>
        <charset val="136"/>
      </rPr>
      <t>出貨產品總面積</t>
    </r>
    <r>
      <rPr>
        <sz val="12"/>
        <color rgb="FF000000"/>
        <rFont val="標楷體"/>
        <family val="4"/>
        <charset val="136"/>
      </rPr>
      <t xml:space="preserve">
</t>
    </r>
    <r>
      <rPr>
        <sz val="12"/>
        <color rgb="FF000000"/>
        <rFont val="Times New Roman"/>
        <family val="1"/>
      </rPr>
      <t>(</t>
    </r>
    <r>
      <rPr>
        <sz val="12"/>
        <color rgb="FF000000"/>
        <rFont val="標楷體"/>
        <family val="4"/>
        <charset val="136"/>
      </rPr>
      <t>換算成單層總面積</t>
    </r>
    <r>
      <rPr>
        <sz val="12"/>
        <color rgb="FF000000"/>
        <rFont val="Times New Roman"/>
        <family val="1"/>
      </rPr>
      <t>)</t>
    </r>
  </si>
  <si>
    <r>
      <t>ft</t>
    </r>
    <r>
      <rPr>
        <vertAlign val="superscript"/>
        <sz val="12"/>
        <color rgb="FF000000"/>
        <rFont val="Times New Roman"/>
        <family val="1"/>
      </rPr>
      <t>2</t>
    </r>
    <r>
      <rPr>
        <sz val="12"/>
        <color rgb="FF000000"/>
        <rFont val="Times New Roman"/>
        <family val="1"/>
      </rPr>
      <t>/</t>
    </r>
    <r>
      <rPr>
        <sz val="12"/>
        <color rgb="FF000000"/>
        <rFont val="標楷體"/>
        <family val="4"/>
        <charset val="136"/>
      </rPr>
      <t>年</t>
    </r>
  </si>
  <si>
    <r>
      <rPr>
        <b/>
        <sz val="18"/>
        <color rgb="FF000000"/>
        <rFont val="標楷體"/>
        <family val="4"/>
        <charset val="136"/>
      </rPr>
      <t>貳、印刷電路板業清潔生產評估系統得分總表</t>
    </r>
  </si>
  <si>
    <r>
      <rPr>
        <sz val="12"/>
        <color rgb="FF000000"/>
        <rFont val="標楷體"/>
        <family val="4"/>
        <charset val="136"/>
      </rPr>
      <t>指標項目</t>
    </r>
  </si>
  <si>
    <r>
      <rPr>
        <sz val="12"/>
        <color rgb="FF000000"/>
        <rFont val="標楷體"/>
        <family val="4"/>
        <charset val="136"/>
      </rPr>
      <t>指標</t>
    </r>
    <r>
      <rPr>
        <sz val="12"/>
        <color rgb="FF000000"/>
        <rFont val="標楷體"/>
        <family val="4"/>
        <charset val="136"/>
      </rPr>
      <t xml:space="preserve">
配分</t>
    </r>
  </si>
  <si>
    <r>
      <rPr>
        <sz val="12"/>
        <color rgb="FF000000"/>
        <rFont val="標楷體"/>
        <family val="4"/>
        <charset val="136"/>
      </rPr>
      <t>自評</t>
    </r>
    <r>
      <rPr>
        <sz val="12"/>
        <color rgb="FF000000"/>
        <rFont val="標楷體"/>
        <family val="4"/>
        <charset val="136"/>
      </rPr>
      <t xml:space="preserve">
得分</t>
    </r>
  </si>
  <si>
    <r>
      <rPr>
        <sz val="12"/>
        <color rgb="FF000000"/>
        <rFont val="標楷體"/>
        <family val="4"/>
        <charset val="136"/>
      </rPr>
      <t>審查</t>
    </r>
    <r>
      <rPr>
        <sz val="12"/>
        <color rgb="FF000000"/>
        <rFont val="標楷體"/>
        <family val="4"/>
        <charset val="136"/>
      </rPr>
      <t xml:space="preserve">
得分</t>
    </r>
  </si>
  <si>
    <r>
      <rPr>
        <sz val="12"/>
        <color rgb="FF000000"/>
        <rFont val="標楷體"/>
        <family val="4"/>
        <charset val="136"/>
      </rPr>
      <t>備註</t>
    </r>
  </si>
  <si>
    <r>
      <rPr>
        <sz val="12"/>
        <color rgb="FF000000"/>
        <rFont val="標楷體"/>
        <family val="4"/>
        <charset val="136"/>
      </rPr>
      <t>生產製造</t>
    </r>
  </si>
  <si>
    <r>
      <t>1.</t>
    </r>
    <r>
      <rPr>
        <sz val="12"/>
        <color rgb="FF000000"/>
        <rFont val="標楷體"/>
        <family val="4"/>
        <charset val="136"/>
      </rPr>
      <t>能資源節約</t>
    </r>
  </si>
  <si>
    <r>
      <t>*1-1</t>
    </r>
    <r>
      <rPr>
        <sz val="12"/>
        <color rgb="FF000000"/>
        <rFont val="標楷體"/>
        <family val="4"/>
        <charset val="136"/>
      </rPr>
      <t>原物料生產力</t>
    </r>
  </si>
  <si>
    <r>
      <rPr>
        <sz val="12"/>
        <color rgb="FF000000"/>
        <rFont val="標楷體"/>
        <family val="4"/>
        <charset val="136"/>
      </rPr>
      <t>定量指標</t>
    </r>
  </si>
  <si>
    <r>
      <rPr>
        <sz val="12"/>
        <color rgb="FF000000"/>
        <rFont val="標楷體"/>
        <family val="4"/>
        <charset val="136"/>
      </rPr>
      <t>必要性指標</t>
    </r>
  </si>
  <si>
    <r>
      <t>*1-2</t>
    </r>
    <r>
      <rPr>
        <sz val="12"/>
        <color rgb="FF000000"/>
        <rFont val="標楷體"/>
        <family val="4"/>
        <charset val="136"/>
      </rPr>
      <t>單位產品能源消耗量</t>
    </r>
  </si>
  <si>
    <r>
      <t>*1-3</t>
    </r>
    <r>
      <rPr>
        <sz val="12"/>
        <color rgb="FF000000"/>
        <rFont val="標楷體"/>
        <family val="4"/>
        <charset val="136"/>
      </rPr>
      <t>單位產品水資源消耗量</t>
    </r>
  </si>
  <si>
    <r>
      <t xml:space="preserve">  1-4</t>
    </r>
    <r>
      <rPr>
        <sz val="12"/>
        <color rgb="FF000000"/>
        <rFont val="標楷體"/>
        <family val="4"/>
        <charset val="136"/>
      </rPr>
      <t>廢水回收率</t>
    </r>
  </si>
  <si>
    <r>
      <t>*1-5</t>
    </r>
    <r>
      <rPr>
        <sz val="12"/>
        <color rgb="FF000000"/>
        <rFont val="標楷體"/>
        <family val="4"/>
        <charset val="136"/>
      </rPr>
      <t>單位產品事業廢棄物產生量</t>
    </r>
  </si>
  <si>
    <r>
      <t xml:space="preserve">  1-6</t>
    </r>
    <r>
      <rPr>
        <sz val="12"/>
        <color rgb="FF000000"/>
        <rFont val="標楷體"/>
        <family val="4"/>
        <charset val="136"/>
      </rPr>
      <t>事業廢棄物回收再利用率</t>
    </r>
  </si>
  <si>
    <r>
      <t>*1-7</t>
    </r>
    <r>
      <rPr>
        <sz val="12"/>
        <color rgb="FF000000"/>
        <rFont val="標楷體"/>
        <family val="4"/>
        <charset val="136"/>
      </rPr>
      <t>單位產品溫室氣體排放量</t>
    </r>
  </si>
  <si>
    <r>
      <t>2.</t>
    </r>
    <r>
      <rPr>
        <sz val="12"/>
        <color rgb="FF000000"/>
        <rFont val="標楷體"/>
        <family val="4"/>
        <charset val="136"/>
      </rPr>
      <t>綠色製程</t>
    </r>
  </si>
  <si>
    <r>
      <t xml:space="preserve">  2-1</t>
    </r>
    <r>
      <rPr>
        <sz val="12"/>
        <color rgb="FF000000"/>
        <rFont val="標楷體"/>
        <family val="4"/>
        <charset val="136"/>
      </rPr>
      <t>廠房流程管理有效性</t>
    </r>
  </si>
  <si>
    <r>
      <rPr>
        <sz val="12"/>
        <color rgb="FF000000"/>
        <rFont val="標楷體"/>
        <family val="4"/>
        <charset val="136"/>
      </rPr>
      <t>定性指標</t>
    </r>
  </si>
  <si>
    <r>
      <t>*2-2</t>
    </r>
    <r>
      <rPr>
        <sz val="12"/>
        <color rgb="FF000000"/>
        <rFont val="標楷體"/>
        <family val="4"/>
        <charset val="136"/>
      </rPr>
      <t>採用清潔生產製程技術</t>
    </r>
  </si>
  <si>
    <r>
      <t>3.</t>
    </r>
    <r>
      <rPr>
        <sz val="12"/>
        <color rgb="FF000000"/>
        <rFont val="標楷體"/>
        <family val="4"/>
        <charset val="136"/>
      </rPr>
      <t>污染物產生及管末處理功能</t>
    </r>
  </si>
  <si>
    <r>
      <t>*3-1</t>
    </r>
    <r>
      <rPr>
        <sz val="12"/>
        <color rgb="FF000000"/>
        <rFont val="標楷體"/>
        <family val="4"/>
        <charset val="136"/>
      </rPr>
      <t>事業廢棄物妥善管理</t>
    </r>
  </si>
  <si>
    <r>
      <t>*3-2</t>
    </r>
    <r>
      <rPr>
        <sz val="12"/>
        <color rgb="FF000000"/>
        <rFont val="標楷體"/>
        <family val="4"/>
        <charset val="136"/>
      </rPr>
      <t>污染防治與管理</t>
    </r>
  </si>
  <si>
    <r>
      <rPr>
        <sz val="11"/>
        <color rgb="FF000000"/>
        <rFont val="標楷體"/>
        <family val="4"/>
        <charset val="136"/>
      </rPr>
      <t>產品環境化設計</t>
    </r>
  </si>
  <si>
    <r>
      <t>4.</t>
    </r>
    <r>
      <rPr>
        <sz val="12"/>
        <color rgb="FF000000"/>
        <rFont val="標楷體"/>
        <family val="4"/>
        <charset val="136"/>
      </rPr>
      <t>環境友善設計</t>
    </r>
  </si>
  <si>
    <r>
      <t>*4-1</t>
    </r>
    <r>
      <rPr>
        <sz val="12"/>
        <color rgb="FF000000"/>
        <rFont val="標楷體"/>
        <family val="4"/>
        <charset val="136"/>
      </rPr>
      <t>採用物質節約設計</t>
    </r>
  </si>
  <si>
    <r>
      <t xml:space="preserve">  4-2</t>
    </r>
    <r>
      <rPr>
        <sz val="12"/>
        <color rgb="FF000000"/>
        <rFont val="標楷體"/>
        <family val="4"/>
        <charset val="136"/>
      </rPr>
      <t>採用廢棄物減量設計</t>
    </r>
  </si>
  <si>
    <r>
      <t xml:space="preserve">  4-3</t>
    </r>
    <r>
      <rPr>
        <sz val="12"/>
        <color rgb="FF000000"/>
        <rFont val="標楷體"/>
        <family val="4"/>
        <charset val="136"/>
      </rPr>
      <t>採用可回收再利用設計</t>
    </r>
  </si>
  <si>
    <r>
      <rPr>
        <sz val="11"/>
        <color rgb="FF000000"/>
        <rFont val="標楷體"/>
        <family val="4"/>
        <charset val="136"/>
      </rPr>
      <t>綠色管理及社會責任</t>
    </r>
  </si>
  <si>
    <r>
      <t>5.</t>
    </r>
    <r>
      <rPr>
        <sz val="12"/>
        <color rgb="FF000000"/>
        <rFont val="標楷體"/>
        <family val="4"/>
        <charset val="136"/>
      </rPr>
      <t>綠色管理</t>
    </r>
  </si>
  <si>
    <r>
      <t>*5-1</t>
    </r>
    <r>
      <rPr>
        <sz val="12"/>
        <color rgb="FF000000"/>
        <rFont val="標楷體"/>
        <family val="4"/>
        <charset val="136"/>
      </rPr>
      <t>危害物質管制措施</t>
    </r>
  </si>
  <si>
    <r>
      <t xml:space="preserve">  5-2</t>
    </r>
    <r>
      <rPr>
        <sz val="12"/>
        <color rgb="FF000000"/>
        <rFont val="標楷體"/>
        <family val="4"/>
        <charset val="136"/>
      </rPr>
      <t>環境安全衛生管理</t>
    </r>
  </si>
  <si>
    <r>
      <t>*5-3</t>
    </r>
    <r>
      <rPr>
        <sz val="12"/>
        <color rgb="FF000000"/>
        <rFont val="標楷體"/>
        <family val="4"/>
        <charset val="136"/>
      </rPr>
      <t>溫室氣體管理制度</t>
    </r>
  </si>
  <si>
    <r>
      <t>*5-4</t>
    </r>
    <r>
      <rPr>
        <sz val="12"/>
        <color rgb="FF000000"/>
        <rFont val="標楷體"/>
        <family val="4"/>
        <charset val="136"/>
      </rPr>
      <t>與利害關係人溝通</t>
    </r>
  </si>
  <si>
    <r>
      <t>*5-5</t>
    </r>
    <r>
      <rPr>
        <sz val="12"/>
        <color rgb="FF000000"/>
        <rFont val="標楷體"/>
        <family val="4"/>
        <charset val="136"/>
      </rPr>
      <t>綠色供應鏈管理</t>
    </r>
  </si>
  <si>
    <r>
      <t xml:space="preserve">  5-6</t>
    </r>
    <r>
      <rPr>
        <sz val="12"/>
        <color rgb="FF000000"/>
        <rFont val="標楷體"/>
        <family val="4"/>
        <charset val="136"/>
      </rPr>
      <t>綠色採購管理</t>
    </r>
  </si>
  <si>
    <r>
      <t xml:space="preserve">  5-7</t>
    </r>
    <r>
      <rPr>
        <sz val="12"/>
        <color rgb="FF000000"/>
        <rFont val="標楷體"/>
        <family val="4"/>
        <charset val="136"/>
      </rPr>
      <t>環保法規符合性</t>
    </r>
  </si>
  <si>
    <r>
      <t>6.</t>
    </r>
    <r>
      <rPr>
        <sz val="12"/>
        <color rgb="FF000000"/>
        <rFont val="標楷體"/>
        <family val="4"/>
        <charset val="136"/>
      </rPr>
      <t>社會責任</t>
    </r>
  </si>
  <si>
    <r>
      <t>*6-1</t>
    </r>
    <r>
      <rPr>
        <sz val="12"/>
        <color rgb="FF000000"/>
        <rFont val="標楷體"/>
        <family val="4"/>
        <charset val="136"/>
      </rPr>
      <t>員工作業環境</t>
    </r>
  </si>
  <si>
    <r>
      <t>*6-2</t>
    </r>
    <r>
      <rPr>
        <sz val="12"/>
        <color rgb="FF000000"/>
        <rFont val="標楷體"/>
        <family val="4"/>
        <charset val="136"/>
      </rPr>
      <t>永續資訊之建置與揭露</t>
    </r>
  </si>
  <si>
    <r>
      <t xml:space="preserve">  6-3</t>
    </r>
    <r>
      <rPr>
        <sz val="12"/>
        <color rgb="FF000000"/>
        <rFont val="標楷體"/>
        <family val="4"/>
        <charset val="136"/>
      </rPr>
      <t>綠色經驗成果分享與促進</t>
    </r>
  </si>
  <si>
    <r>
      <rPr>
        <sz val="12"/>
        <color rgb="FF000000"/>
        <rFont val="標楷體"/>
        <family val="4"/>
        <charset val="136"/>
      </rPr>
      <t>創新及其他</t>
    </r>
  </si>
  <si>
    <r>
      <t>7.</t>
    </r>
    <r>
      <rPr>
        <sz val="12"/>
        <color rgb="FF000000"/>
        <rFont val="標楷體"/>
        <family val="4"/>
        <charset val="136"/>
      </rPr>
      <t>創新思維</t>
    </r>
  </si>
  <si>
    <r>
      <t xml:space="preserve">  7-1</t>
    </r>
    <r>
      <rPr>
        <sz val="12"/>
        <color rgb="FF000000"/>
        <rFont val="標楷體"/>
        <family val="4"/>
        <charset val="136"/>
      </rPr>
      <t>去毒化創新作法</t>
    </r>
  </si>
  <si>
    <r>
      <rPr>
        <sz val="12"/>
        <color rgb="FF000000"/>
        <rFont val="標楷體"/>
        <family val="4"/>
        <charset val="136"/>
      </rPr>
      <t>選擇性指標</t>
    </r>
  </si>
  <si>
    <r>
      <t xml:space="preserve">  7-2</t>
    </r>
    <r>
      <rPr>
        <sz val="12"/>
        <color rgb="FF000000"/>
        <rFont val="標楷體"/>
        <family val="4"/>
        <charset val="136"/>
      </rPr>
      <t>去碳化創新作法</t>
    </r>
  </si>
  <si>
    <r>
      <t xml:space="preserve">  7-3</t>
    </r>
    <r>
      <rPr>
        <sz val="12"/>
        <color rgb="FF000000"/>
        <rFont val="標楷體"/>
        <family val="4"/>
        <charset val="136"/>
      </rPr>
      <t>其他促進環境永續創新作法</t>
    </r>
  </si>
  <si>
    <r>
      <t>8.</t>
    </r>
    <r>
      <rPr>
        <sz val="12"/>
        <color rgb="FF000000"/>
        <rFont val="標楷體"/>
        <family val="4"/>
        <charset val="136"/>
      </rPr>
      <t>其他</t>
    </r>
    <r>
      <rPr>
        <sz val="12"/>
        <color rgb="FF000000"/>
        <rFont val="Times New Roman"/>
        <family val="1"/>
      </rPr>
      <t>(</t>
    </r>
    <r>
      <rPr>
        <sz val="12"/>
        <color rgb="FF000000"/>
        <rFont val="標楷體"/>
        <family val="4"/>
        <charset val="136"/>
      </rPr>
      <t>最多兩項</t>
    </r>
    <r>
      <rPr>
        <sz val="12"/>
        <color rgb="FF000000"/>
        <rFont val="Times New Roman"/>
        <family val="1"/>
      </rPr>
      <t>)</t>
    </r>
  </si>
  <si>
    <r>
      <rPr>
        <sz val="12"/>
        <color rgb="FF000000"/>
        <rFont val="標楷體"/>
        <family val="4"/>
        <charset val="136"/>
      </rPr>
      <t>自行舉例</t>
    </r>
  </si>
  <si>
    <r>
      <rPr>
        <sz val="12"/>
        <color rgb="FF000000"/>
        <rFont val="標楷體"/>
        <family val="4"/>
        <charset val="136"/>
      </rPr>
      <t>核心指標總分</t>
    </r>
  </si>
  <si>
    <r>
      <rPr>
        <sz val="12"/>
        <color rgb="FF000000"/>
        <rFont val="標楷體"/>
        <family val="4"/>
        <charset val="136"/>
      </rPr>
      <t>總分</t>
    </r>
  </si>
  <si>
    <r>
      <t>*</t>
    </r>
    <r>
      <rPr>
        <sz val="12"/>
        <color rgb="FF000000"/>
        <rFont val="標楷體"/>
        <family val="4"/>
        <charset val="136"/>
      </rPr>
      <t>為核心指標項目</t>
    </r>
  </si>
  <si>
    <r>
      <rPr>
        <sz val="12"/>
        <color rgb="FF000000"/>
        <rFont val="標楷體"/>
        <family val="4"/>
        <charset val="136"/>
      </rPr>
      <t>自評結果</t>
    </r>
  </si>
  <si>
    <r>
      <rPr>
        <sz val="12"/>
        <color rgb="FF000000"/>
        <rFont val="標楷體"/>
        <family val="4"/>
        <charset val="136"/>
      </rPr>
      <t>通過門檻</t>
    </r>
  </si>
  <si>
    <r>
      <rPr>
        <sz val="12"/>
        <color rgb="FF000000"/>
        <rFont val="標楷體"/>
        <family val="4"/>
        <charset val="136"/>
      </rPr>
      <t>符合</t>
    </r>
  </si>
  <si>
    <r>
      <rPr>
        <sz val="12"/>
        <color rgb="FF000000"/>
        <rFont val="標楷體"/>
        <family val="4"/>
        <charset val="136"/>
      </rPr>
      <t>不符合</t>
    </r>
  </si>
  <si>
    <r>
      <rPr>
        <sz val="12"/>
        <color rgb="FF000000"/>
        <rFont val="標楷體"/>
        <family val="4"/>
        <charset val="136"/>
      </rPr>
      <t>「事業廢棄物妥善管理」、「污染防治與管理」、「危害物質管制措施」、「員工作業環境」等</t>
    </r>
    <r>
      <rPr>
        <sz val="12"/>
        <color rgb="FF000000"/>
        <rFont val="Times New Roman"/>
        <family val="1"/>
      </rPr>
      <t>4</t>
    </r>
    <r>
      <rPr>
        <sz val="12"/>
        <color rgb="FF000000"/>
        <rFont val="標楷體"/>
        <family val="4"/>
        <charset val="136"/>
      </rPr>
      <t>項核心指標分數均不得低於其配分之</t>
    </r>
    <r>
      <rPr>
        <sz val="12"/>
        <color rgb="FF000000"/>
        <rFont val="Times New Roman"/>
        <family val="1"/>
      </rPr>
      <t>50%</t>
    </r>
  </si>
  <si>
    <r>
      <rPr>
        <sz val="12"/>
        <color rgb="FF000000"/>
        <rFont val="標楷體"/>
        <family val="4"/>
        <charset val="136"/>
      </rPr>
      <t>核心指標</t>
    </r>
    <r>
      <rPr>
        <sz val="12"/>
        <color rgb="FF000000"/>
        <rFont val="Times New Roman"/>
        <family val="1"/>
      </rPr>
      <t>0</t>
    </r>
    <r>
      <rPr>
        <sz val="12"/>
        <color rgb="FF000000"/>
        <rFont val="標楷體"/>
        <family val="4"/>
        <charset val="136"/>
      </rPr>
      <t>分者不得超過</t>
    </r>
    <r>
      <rPr>
        <sz val="12"/>
        <color rgb="FF000000"/>
        <rFont val="Times New Roman"/>
        <family val="1"/>
      </rPr>
      <t>3</t>
    </r>
    <r>
      <rPr>
        <sz val="12"/>
        <color rgb="FF000000"/>
        <rFont val="標楷體"/>
        <family val="4"/>
        <charset val="136"/>
      </rPr>
      <t>項</t>
    </r>
  </si>
  <si>
    <r>
      <rPr>
        <sz val="12"/>
        <color rgb="FF000000"/>
        <rFont val="標楷體"/>
        <family val="4"/>
        <charset val="136"/>
      </rPr>
      <t>核心指標總分</t>
    </r>
    <r>
      <rPr>
        <sz val="12"/>
        <color rgb="FF000000"/>
        <rFont val="Times New Roman"/>
        <family val="1"/>
      </rPr>
      <t>45</t>
    </r>
    <r>
      <rPr>
        <sz val="12"/>
        <color rgb="FF000000"/>
        <rFont val="標楷體"/>
        <family val="4"/>
        <charset val="136"/>
      </rPr>
      <t>分以上</t>
    </r>
  </si>
  <si>
    <r>
      <rPr>
        <sz val="12"/>
        <color rgb="FF000000"/>
        <rFont val="標楷體"/>
        <family val="4"/>
        <charset val="136"/>
      </rPr>
      <t>總分</t>
    </r>
    <r>
      <rPr>
        <sz val="12"/>
        <color rgb="FF000000"/>
        <rFont val="Times New Roman"/>
        <family val="1"/>
      </rPr>
      <t>75</t>
    </r>
    <r>
      <rPr>
        <sz val="12"/>
        <color rgb="FF000000"/>
        <rFont val="標楷體"/>
        <family val="4"/>
        <charset val="136"/>
      </rPr>
      <t>分以上</t>
    </r>
  </si>
  <si>
    <r>
      <rPr>
        <sz val="12"/>
        <color rgb="FF000000"/>
        <rFont val="標楷體"/>
        <family val="4"/>
        <charset val="136"/>
      </rPr>
      <t>填表人簽章</t>
    </r>
  </si>
  <si>
    <r>
      <t>(</t>
    </r>
    <r>
      <rPr>
        <sz val="12"/>
        <color rgb="FF000000"/>
        <rFont val="標楷體"/>
        <family val="4"/>
        <charset val="136"/>
      </rPr>
      <t>工廠填寫</t>
    </r>
    <r>
      <rPr>
        <sz val="12"/>
        <color rgb="FF000000"/>
        <rFont val="Times New Roman"/>
        <family val="1"/>
      </rPr>
      <t>)</t>
    </r>
  </si>
  <si>
    <r>
      <rPr>
        <sz val="14"/>
        <color rgb="FF000000"/>
        <rFont val="標楷體"/>
        <family val="4"/>
        <charset val="136"/>
      </rPr>
      <t>生產製造指標─能資源節約</t>
    </r>
  </si>
  <si>
    <r>
      <t>1-1</t>
    </r>
    <r>
      <rPr>
        <sz val="14"/>
        <color rgb="FF0000FF"/>
        <rFont val="標楷體"/>
        <family val="4"/>
        <charset val="136"/>
      </rPr>
      <t>原物料生產力</t>
    </r>
  </si>
  <si>
    <r>
      <rPr>
        <sz val="12"/>
        <color rgb="FF000000"/>
        <rFont val="標楷體"/>
        <family val="4"/>
        <charset val="136"/>
      </rPr>
      <t>填表人簽章：</t>
    </r>
    <r>
      <rPr>
        <sz val="12"/>
        <color rgb="FF000000"/>
        <rFont val="標楷體"/>
        <family val="4"/>
        <charset val="136"/>
      </rPr>
      <t xml:space="preserve">
</t>
    </r>
    <r>
      <rPr>
        <sz val="12"/>
        <color rgb="FF000000"/>
        <rFont val="Times New Roman"/>
        <family val="1"/>
      </rPr>
      <t>(</t>
    </r>
    <r>
      <rPr>
        <sz val="12"/>
        <color rgb="FF000000"/>
        <rFont val="標楷體"/>
        <family val="4"/>
        <charset val="136"/>
      </rPr>
      <t>工廠填寫</t>
    </r>
    <r>
      <rPr>
        <sz val="12"/>
        <color rgb="FF000000"/>
        <rFont val="Times New Roman"/>
        <family val="1"/>
      </rPr>
      <t>)</t>
    </r>
  </si>
  <si>
    <r>
      <rPr>
        <sz val="10"/>
        <color rgb="FF000000"/>
        <rFont val="標楷體"/>
        <family val="4"/>
        <charset val="136"/>
      </rPr>
      <t>原物料生產力</t>
    </r>
    <r>
      <rPr>
        <sz val="10"/>
        <color rgb="FF000000"/>
        <rFont val="Times New Roman"/>
        <family val="1"/>
      </rPr>
      <t>(S</t>
    </r>
    <r>
      <rPr>
        <vertAlign val="subscript"/>
        <sz val="10"/>
        <color rgb="FF000000"/>
        <rFont val="Times New Roman"/>
        <family val="1"/>
      </rPr>
      <t>1,F</t>
    </r>
    <r>
      <rPr>
        <sz val="10"/>
        <color rgb="FF000000"/>
        <rFont val="Times New Roman"/>
        <family val="1"/>
      </rPr>
      <t>)=</t>
    </r>
  </si>
  <si>
    <r>
      <rPr>
        <sz val="10"/>
        <color rgb="FF000000"/>
        <rFont val="標楷體"/>
        <family val="4"/>
        <charset val="136"/>
      </rPr>
      <t>年度</t>
    </r>
    <r>
      <rPr>
        <sz val="10"/>
        <color rgb="FF000000"/>
        <rFont val="Times New Roman"/>
        <family val="1"/>
      </rPr>
      <t>PCB</t>
    </r>
    <r>
      <rPr>
        <sz val="10"/>
        <color rgb="FF000000"/>
        <rFont val="標楷體"/>
        <family val="4"/>
        <charset val="136"/>
      </rPr>
      <t>出貨總面積</t>
    </r>
    <r>
      <rPr>
        <sz val="10"/>
        <color rgb="FF000000"/>
        <rFont val="Times New Roman"/>
        <family val="1"/>
      </rPr>
      <t>(ft</t>
    </r>
    <r>
      <rPr>
        <vertAlign val="superscript"/>
        <sz val="10"/>
        <color rgb="FF000000"/>
        <rFont val="Times New Roman"/>
        <family val="1"/>
      </rPr>
      <t>2</t>
    </r>
    <r>
      <rPr>
        <sz val="10"/>
        <color rgb="FF000000"/>
        <rFont val="Times New Roman"/>
        <family val="1"/>
      </rPr>
      <t>)</t>
    </r>
  </si>
  <si>
    <t>=</t>
  </si>
  <si>
    <r>
      <rPr>
        <sz val="10"/>
        <color rgb="FF000000"/>
        <rFont val="標楷體"/>
        <family val="4"/>
        <charset val="136"/>
      </rPr>
      <t>年度投入原料總面積</t>
    </r>
    <r>
      <rPr>
        <sz val="10"/>
        <color rgb="FF000000"/>
        <rFont val="Times New Roman"/>
        <family val="1"/>
      </rPr>
      <t>(ft</t>
    </r>
    <r>
      <rPr>
        <vertAlign val="superscript"/>
        <sz val="10"/>
        <color rgb="FF000000"/>
        <rFont val="Times New Roman"/>
        <family val="1"/>
      </rPr>
      <t>2</t>
    </r>
    <r>
      <rPr>
        <sz val="10"/>
        <color rgb="FF000000"/>
        <rFont val="Times New Roman"/>
        <family val="1"/>
      </rPr>
      <t>)</t>
    </r>
  </si>
  <si>
    <r>
      <rPr>
        <sz val="10"/>
        <color rgb="FF000000"/>
        <rFont val="標楷體"/>
        <family val="4"/>
        <charset val="136"/>
      </rPr>
      <t>原物料生產力指標得分</t>
    </r>
    <r>
      <rPr>
        <sz val="10"/>
        <color rgb="FF000000"/>
        <rFont val="Times New Roman"/>
        <family val="1"/>
      </rPr>
      <t>S</t>
    </r>
    <r>
      <rPr>
        <vertAlign val="subscript"/>
        <sz val="10"/>
        <color rgb="FF000000"/>
        <rFont val="Times New Roman"/>
        <family val="1"/>
      </rPr>
      <t>1</t>
    </r>
    <r>
      <rPr>
        <sz val="10"/>
        <color rgb="FF000000"/>
        <rFont val="Times New Roman"/>
        <family val="1"/>
      </rPr>
      <t>=</t>
    </r>
  </si>
  <si>
    <r>
      <t>P</t>
    </r>
    <r>
      <rPr>
        <vertAlign val="subscript"/>
        <sz val="10"/>
        <color rgb="FF000000"/>
        <rFont val="Times New Roman"/>
        <family val="1"/>
      </rPr>
      <t xml:space="preserve">1,LL </t>
    </r>
  </si>
  <si>
    <r>
      <rPr>
        <sz val="10"/>
        <color rgb="FF000000"/>
        <rFont val="標楷體"/>
        <family val="4"/>
        <charset val="136"/>
      </rPr>
      <t>＋</t>
    </r>
  </si>
  <si>
    <r>
      <t>(S</t>
    </r>
    <r>
      <rPr>
        <vertAlign val="subscript"/>
        <sz val="10"/>
        <color rgb="FF000000"/>
        <rFont val="Times New Roman"/>
        <family val="1"/>
      </rPr>
      <t>1,F</t>
    </r>
    <r>
      <rPr>
        <sz val="10"/>
        <color rgb="FF000000"/>
        <rFont val="Times New Roman"/>
        <family val="1"/>
      </rPr>
      <t xml:space="preserve"> - S</t>
    </r>
    <r>
      <rPr>
        <vertAlign val="subscript"/>
        <sz val="10"/>
        <color rgb="FF000000"/>
        <rFont val="Times New Roman"/>
        <family val="1"/>
      </rPr>
      <t>1,LL</t>
    </r>
    <r>
      <rPr>
        <sz val="10"/>
        <color rgb="FF000000"/>
        <rFont val="Times New Roman"/>
        <family val="1"/>
      </rPr>
      <t>)</t>
    </r>
  </si>
  <si>
    <t>×</t>
  </si>
  <si>
    <r>
      <t>(P</t>
    </r>
    <r>
      <rPr>
        <vertAlign val="subscript"/>
        <sz val="10"/>
        <color rgb="FF000000"/>
        <rFont val="Times New Roman"/>
        <family val="1"/>
      </rPr>
      <t xml:space="preserve">1,HL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1,LL</t>
    </r>
    <r>
      <rPr>
        <sz val="10"/>
        <color rgb="FF000000"/>
        <rFont val="Times New Roman"/>
        <family val="1"/>
      </rPr>
      <t>)</t>
    </r>
  </si>
  <si>
    <r>
      <rPr>
        <sz val="10"/>
        <color rgb="FF000000"/>
        <rFont val="標楷體"/>
        <family val="4"/>
        <charset val="136"/>
      </rPr>
      <t>－</t>
    </r>
  </si>
  <si>
    <t>(</t>
  </si>
  <si>
    <t>)</t>
  </si>
  <si>
    <r>
      <t>(S</t>
    </r>
    <r>
      <rPr>
        <vertAlign val="subscript"/>
        <sz val="10"/>
        <color rgb="FF000000"/>
        <rFont val="Times New Roman"/>
        <family val="1"/>
      </rPr>
      <t xml:space="preserve">1,HL </t>
    </r>
    <r>
      <rPr>
        <sz val="10"/>
        <color rgb="FF000000"/>
        <rFont val="Times New Roman"/>
        <family val="1"/>
      </rPr>
      <t>- S</t>
    </r>
    <r>
      <rPr>
        <vertAlign val="subscript"/>
        <sz val="10"/>
        <color rgb="FF000000"/>
        <rFont val="Times New Roman"/>
        <family val="1"/>
      </rPr>
      <t>1,LL</t>
    </r>
    <r>
      <rPr>
        <sz val="10"/>
        <color rgb="FF000000"/>
        <rFont val="Times New Roman"/>
        <family val="1"/>
      </rPr>
      <t>)</t>
    </r>
  </si>
  <si>
    <r>
      <t>S</t>
    </r>
    <r>
      <rPr>
        <vertAlign val="subscript"/>
        <sz val="10"/>
        <color rgb="FF000000"/>
        <rFont val="Times New Roman"/>
        <family val="1"/>
      </rPr>
      <t>1,F</t>
    </r>
    <r>
      <rPr>
        <sz val="10"/>
        <color rgb="FF000000"/>
        <rFont val="Times New Roman"/>
        <family val="1"/>
      </rPr>
      <t xml:space="preserve"> </t>
    </r>
    <r>
      <rPr>
        <sz val="10"/>
        <color rgb="FF000000"/>
        <rFont val="標楷體"/>
        <family val="4"/>
        <charset val="136"/>
      </rPr>
      <t>：工廠原物料生產力</t>
    </r>
    <r>
      <rPr>
        <sz val="10"/>
        <color rgb="FF000000"/>
        <rFont val="標楷體"/>
        <family val="4"/>
        <charset val="136"/>
      </rPr>
      <t xml:space="preserve">
</t>
    </r>
    <r>
      <rPr>
        <sz val="10"/>
        <color rgb="FF000000"/>
        <rFont val="Times New Roman"/>
        <family val="1"/>
      </rPr>
      <t>S</t>
    </r>
    <r>
      <rPr>
        <vertAlign val="subscript"/>
        <sz val="10"/>
        <color rgb="FF000000"/>
        <rFont val="Times New Roman"/>
        <family val="1"/>
      </rPr>
      <t>1,HL</t>
    </r>
    <r>
      <rPr>
        <sz val="10"/>
        <color rgb="FF000000"/>
        <rFont val="標楷體"/>
        <family val="4"/>
        <charset val="136"/>
      </rPr>
      <t>：原物料生產力高標值</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
S</t>
    </r>
    <r>
      <rPr>
        <vertAlign val="subscript"/>
        <sz val="10"/>
        <color rgb="FF000000"/>
        <rFont val="Times New Roman"/>
        <family val="1"/>
      </rPr>
      <t>1,LL</t>
    </r>
    <r>
      <rPr>
        <sz val="10"/>
        <color rgb="FF000000"/>
        <rFont val="標楷體"/>
        <family val="4"/>
        <charset val="136"/>
      </rPr>
      <t>：原物料生產力低標值</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
P</t>
    </r>
    <r>
      <rPr>
        <vertAlign val="subscript"/>
        <sz val="10"/>
        <color rgb="FF000000"/>
        <rFont val="Times New Roman"/>
        <family val="1"/>
      </rPr>
      <t>1,HL</t>
    </r>
    <r>
      <rPr>
        <sz val="10"/>
        <color rgb="FF000000"/>
        <rFont val="標楷體"/>
        <family val="4"/>
        <charset val="136"/>
      </rPr>
      <t>：原物料生產力高標值對應配分</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
P</t>
    </r>
    <r>
      <rPr>
        <vertAlign val="subscript"/>
        <sz val="10"/>
        <color rgb="FF000000"/>
        <rFont val="Times New Roman"/>
        <family val="1"/>
      </rPr>
      <t>1,LL</t>
    </r>
    <r>
      <rPr>
        <sz val="10"/>
        <color rgb="FF000000"/>
        <rFont val="標楷體"/>
        <family val="4"/>
        <charset val="136"/>
      </rPr>
      <t>：原物料生產力低標值對應配分</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t>
    </r>
  </si>
  <si>
    <r>
      <rPr>
        <sz val="12"/>
        <color rgb="FF000000"/>
        <rFont val="標楷體"/>
        <family val="4"/>
        <charset val="136"/>
      </rPr>
      <t>項次</t>
    </r>
  </si>
  <si>
    <r>
      <rPr>
        <sz val="12"/>
        <color rgb="FF000000"/>
        <rFont val="標楷體"/>
        <family val="4"/>
        <charset val="136"/>
      </rPr>
      <t>年度總投入主要原料名稱</t>
    </r>
  </si>
  <si>
    <r>
      <rPr>
        <sz val="12"/>
        <color rgb="FF000000"/>
        <rFont val="標楷體"/>
        <family val="4"/>
        <charset val="136"/>
      </rPr>
      <t>申請年度</t>
    </r>
  </si>
  <si>
    <r>
      <rPr>
        <sz val="12"/>
        <color rgb="FF000000"/>
        <rFont val="標楷體"/>
        <family val="4"/>
        <charset val="136"/>
      </rPr>
      <t>佐證資料名稱</t>
    </r>
  </si>
  <si>
    <r>
      <rPr>
        <sz val="12"/>
        <color rgb="FF000000"/>
        <rFont val="標楷體"/>
        <family val="4"/>
        <charset val="136"/>
      </rPr>
      <t>使用量</t>
    </r>
  </si>
  <si>
    <r>
      <rPr>
        <sz val="12"/>
        <color rgb="FF000000"/>
        <rFont val="標楷體"/>
        <family val="4"/>
        <charset val="136"/>
      </rPr>
      <t>單位</t>
    </r>
  </si>
  <si>
    <r>
      <rPr>
        <sz val="12"/>
        <color rgb="FF000000"/>
        <rFont val="標楷體"/>
        <family val="4"/>
        <charset val="136"/>
      </rPr>
      <t>銅箔</t>
    </r>
  </si>
  <si>
    <r>
      <t>ft</t>
    </r>
    <r>
      <rPr>
        <vertAlign val="superscript"/>
        <sz val="12"/>
        <color rgb="FF000000"/>
        <rFont val="Times New Roman"/>
        <family val="1"/>
      </rPr>
      <t>2</t>
    </r>
  </si>
  <si>
    <r>
      <t>PCB</t>
    </r>
    <r>
      <rPr>
        <sz val="12"/>
        <color rgb="FF000000"/>
        <rFont val="標楷體"/>
        <family val="4"/>
        <charset val="136"/>
      </rPr>
      <t>類別</t>
    </r>
  </si>
  <si>
    <r>
      <rPr>
        <sz val="12"/>
        <color rgb="FF000000"/>
        <rFont val="標楷體"/>
        <family val="4"/>
        <charset val="136"/>
      </rPr>
      <t>基準值</t>
    </r>
  </si>
  <si>
    <r>
      <rPr>
        <sz val="12"/>
        <color rgb="FF000000"/>
        <rFont val="標楷體"/>
        <family val="4"/>
        <charset val="136"/>
      </rPr>
      <t>配分</t>
    </r>
  </si>
  <si>
    <r>
      <rPr>
        <sz val="12"/>
        <color rgb="FF000000"/>
        <rFont val="標楷體"/>
        <family val="4"/>
        <charset val="136"/>
      </rPr>
      <t>膠片</t>
    </r>
  </si>
  <si>
    <r>
      <rPr>
        <sz val="12"/>
        <color rgb="FF000000"/>
        <rFont val="標楷體"/>
        <family val="4"/>
        <charset val="136"/>
      </rPr>
      <t>硬板</t>
    </r>
  </si>
  <si>
    <r>
      <rPr>
        <sz val="12"/>
        <color rgb="FF000000"/>
        <rFont val="標楷體"/>
        <family val="4"/>
        <charset val="136"/>
      </rPr>
      <t>銅箔基板</t>
    </r>
  </si>
  <si>
    <r>
      <rPr>
        <sz val="12"/>
        <color rgb="FF000000"/>
        <rFont val="標楷體"/>
        <family val="4"/>
        <charset val="136"/>
      </rPr>
      <t>軟板</t>
    </r>
  </si>
  <si>
    <t>HDI</t>
  </si>
  <si>
    <r>
      <rPr>
        <sz val="12"/>
        <color rgb="FF000000"/>
        <rFont val="標楷體"/>
        <family val="4"/>
        <charset val="136"/>
      </rPr>
      <t>年度投入原料總面積</t>
    </r>
    <r>
      <rPr>
        <sz val="12"/>
        <color rgb="FF000000"/>
        <rFont val="Times New Roman"/>
        <family val="1"/>
      </rPr>
      <t>(ft2)</t>
    </r>
    <r>
      <rPr>
        <sz val="12"/>
        <color rgb="FF000000"/>
        <rFont val="標楷體"/>
        <family val="4"/>
        <charset val="136"/>
      </rPr>
      <t>計算說明</t>
    </r>
  </si>
  <si>
    <t xml:space="preserve">  </t>
  </si>
  <si>
    <r>
      <t>1-2</t>
    </r>
    <r>
      <rPr>
        <sz val="14"/>
        <color rgb="FF0000FF"/>
        <rFont val="標楷體"/>
        <family val="4"/>
        <charset val="136"/>
      </rPr>
      <t>單位產品能源消耗量</t>
    </r>
  </si>
  <si>
    <r>
      <rPr>
        <sz val="10"/>
        <color rgb="FF000000"/>
        <rFont val="標楷體"/>
        <family val="4"/>
        <charset val="136"/>
      </rPr>
      <t>單位產品能源消耗量</t>
    </r>
    <r>
      <rPr>
        <sz val="10"/>
        <color rgb="FF000000"/>
        <rFont val="Times New Roman"/>
        <family val="1"/>
      </rPr>
      <t>(S</t>
    </r>
    <r>
      <rPr>
        <vertAlign val="subscript"/>
        <sz val="10"/>
        <color rgb="FF000000"/>
        <rFont val="Times New Roman"/>
        <family val="1"/>
      </rPr>
      <t>2,F</t>
    </r>
    <r>
      <rPr>
        <sz val="10"/>
        <color rgb="FF000000"/>
        <rFont val="Times New Roman"/>
        <family val="1"/>
      </rPr>
      <t>)=</t>
    </r>
  </si>
  <si>
    <r>
      <rPr>
        <sz val="10"/>
        <color rgb="FF000000"/>
        <rFont val="標楷體"/>
        <family val="4"/>
        <charset val="136"/>
      </rPr>
      <t>年度能源使用總量</t>
    </r>
    <r>
      <rPr>
        <sz val="10"/>
        <color rgb="FF000000"/>
        <rFont val="Times New Roman"/>
        <family val="1"/>
      </rPr>
      <t>(kWh)</t>
    </r>
  </si>
  <si>
    <r>
      <rPr>
        <sz val="10"/>
        <color rgb="FF000000"/>
        <rFont val="標楷體"/>
        <family val="4"/>
        <charset val="136"/>
      </rPr>
      <t>單位產品能源消耗量指標得分</t>
    </r>
    <r>
      <rPr>
        <sz val="10"/>
        <color rgb="FF000000"/>
        <rFont val="Times New Roman"/>
        <family val="1"/>
      </rPr>
      <t>S</t>
    </r>
    <r>
      <rPr>
        <vertAlign val="subscript"/>
        <sz val="10"/>
        <color rgb="FF000000"/>
        <rFont val="Times New Roman"/>
        <family val="1"/>
      </rPr>
      <t>2</t>
    </r>
    <r>
      <rPr>
        <sz val="10"/>
        <color rgb="FF000000"/>
        <rFont val="Times New Roman"/>
        <family val="1"/>
      </rPr>
      <t>=</t>
    </r>
  </si>
  <si>
    <r>
      <t>P</t>
    </r>
    <r>
      <rPr>
        <vertAlign val="subscript"/>
        <sz val="10"/>
        <color rgb="FF000000"/>
        <rFont val="Times New Roman"/>
        <family val="1"/>
      </rPr>
      <t xml:space="preserve">2,LL </t>
    </r>
  </si>
  <si>
    <r>
      <t>(S</t>
    </r>
    <r>
      <rPr>
        <vertAlign val="subscript"/>
        <sz val="10"/>
        <color rgb="FF000000"/>
        <rFont val="Times New Roman"/>
        <family val="1"/>
      </rPr>
      <t xml:space="preserve">2,F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2,LL</t>
    </r>
    <r>
      <rPr>
        <sz val="10"/>
        <color rgb="FF000000"/>
        <rFont val="Times New Roman"/>
        <family val="1"/>
      </rPr>
      <t>)</t>
    </r>
  </si>
  <si>
    <r>
      <t>(P</t>
    </r>
    <r>
      <rPr>
        <vertAlign val="subscript"/>
        <sz val="10"/>
        <color rgb="FF000000"/>
        <rFont val="Times New Roman"/>
        <family val="1"/>
      </rPr>
      <t xml:space="preserve">2,HL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2,LL</t>
    </r>
    <r>
      <rPr>
        <sz val="10"/>
        <color rgb="FF000000"/>
        <rFont val="Times New Roman"/>
        <family val="1"/>
      </rPr>
      <t>)</t>
    </r>
  </si>
  <si>
    <r>
      <t>(S</t>
    </r>
    <r>
      <rPr>
        <vertAlign val="subscript"/>
        <sz val="10"/>
        <color rgb="FF000000"/>
        <rFont val="Times New Roman"/>
        <family val="1"/>
      </rPr>
      <t xml:space="preserve">2,HL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2,LL</t>
    </r>
    <r>
      <rPr>
        <sz val="10"/>
        <color rgb="FF000000"/>
        <rFont val="Times New Roman"/>
        <family val="1"/>
      </rPr>
      <t>)</t>
    </r>
  </si>
  <si>
    <r>
      <t>S</t>
    </r>
    <r>
      <rPr>
        <vertAlign val="subscript"/>
        <sz val="10"/>
        <color rgb="FF000000"/>
        <rFont val="Times New Roman"/>
        <family val="1"/>
      </rPr>
      <t>2,F</t>
    </r>
    <r>
      <rPr>
        <sz val="10"/>
        <color rgb="FF000000"/>
        <rFont val="Times New Roman"/>
        <family val="1"/>
      </rPr>
      <t xml:space="preserve"> </t>
    </r>
    <r>
      <rPr>
        <sz val="10"/>
        <color rgb="FF000000"/>
        <rFont val="標楷體"/>
        <family val="4"/>
        <charset val="136"/>
      </rPr>
      <t>：工廠單位產品能源消耗量</t>
    </r>
    <r>
      <rPr>
        <sz val="10"/>
        <color rgb="FF000000"/>
        <rFont val="標楷體"/>
        <family val="4"/>
        <charset val="136"/>
      </rPr>
      <t xml:space="preserve">
</t>
    </r>
    <r>
      <rPr>
        <sz val="10"/>
        <color rgb="FF000000"/>
        <rFont val="Times New Roman"/>
        <family val="1"/>
      </rPr>
      <t>S</t>
    </r>
    <r>
      <rPr>
        <vertAlign val="subscript"/>
        <sz val="10"/>
        <color rgb="FF000000"/>
        <rFont val="Times New Roman"/>
        <family val="1"/>
      </rPr>
      <t>2,HL</t>
    </r>
    <r>
      <rPr>
        <sz val="10"/>
        <color rgb="FF000000"/>
        <rFont val="標楷體"/>
        <family val="4"/>
        <charset val="136"/>
      </rPr>
      <t>：單位產品能源消耗量高標值</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
S</t>
    </r>
    <r>
      <rPr>
        <vertAlign val="subscript"/>
        <sz val="10"/>
        <color rgb="FF000000"/>
        <rFont val="Times New Roman"/>
        <family val="1"/>
      </rPr>
      <t>2,LL</t>
    </r>
    <r>
      <rPr>
        <sz val="10"/>
        <color rgb="FF000000"/>
        <rFont val="標楷體"/>
        <family val="4"/>
        <charset val="136"/>
      </rPr>
      <t>：單位產品能源消耗量低標值</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
P</t>
    </r>
    <r>
      <rPr>
        <vertAlign val="subscript"/>
        <sz val="10"/>
        <color rgb="FF000000"/>
        <rFont val="Times New Roman"/>
        <family val="1"/>
      </rPr>
      <t>2,HL</t>
    </r>
    <r>
      <rPr>
        <sz val="10"/>
        <color rgb="FF000000"/>
        <rFont val="標楷體"/>
        <family val="4"/>
        <charset val="136"/>
      </rPr>
      <t>：單位產品能源消耗量高標值對應配分</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
P</t>
    </r>
    <r>
      <rPr>
        <vertAlign val="subscript"/>
        <sz val="10"/>
        <color rgb="FF000000"/>
        <rFont val="Times New Roman"/>
        <family val="1"/>
      </rPr>
      <t>2,LL</t>
    </r>
    <r>
      <rPr>
        <sz val="10"/>
        <color rgb="FF000000"/>
        <rFont val="標楷體"/>
        <family val="4"/>
        <charset val="136"/>
      </rPr>
      <t>：單位產品能源消耗量低標值對應配分</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t>
    </r>
  </si>
  <si>
    <r>
      <rPr>
        <sz val="12"/>
        <color rgb="FF000000"/>
        <rFont val="標楷體"/>
        <family val="4"/>
        <charset val="136"/>
      </rPr>
      <t>外購能源名稱</t>
    </r>
  </si>
  <si>
    <r>
      <rPr>
        <sz val="12"/>
        <color rgb="FF000000"/>
        <rFont val="標楷體"/>
        <family val="4"/>
        <charset val="136"/>
      </rPr>
      <t>年度消耗量</t>
    </r>
  </si>
  <si>
    <r>
      <t>1-3</t>
    </r>
    <r>
      <rPr>
        <sz val="14"/>
        <color rgb="FF0000FF"/>
        <rFont val="標楷體"/>
        <family val="4"/>
        <charset val="136"/>
      </rPr>
      <t>單位產品水資源耗用量</t>
    </r>
  </si>
  <si>
    <r>
      <rPr>
        <sz val="10"/>
        <color rgb="FF000000"/>
        <rFont val="標楷體"/>
        <family val="4"/>
        <charset val="136"/>
      </rPr>
      <t>單位產品水資源耗用量</t>
    </r>
    <r>
      <rPr>
        <sz val="10"/>
        <color rgb="FF000000"/>
        <rFont val="Times New Roman"/>
        <family val="1"/>
      </rPr>
      <t>(S</t>
    </r>
    <r>
      <rPr>
        <vertAlign val="subscript"/>
        <sz val="10"/>
        <color rgb="FF000000"/>
        <rFont val="Times New Roman"/>
        <family val="1"/>
      </rPr>
      <t>3,F</t>
    </r>
    <r>
      <rPr>
        <sz val="10"/>
        <color rgb="FF000000"/>
        <rFont val="Times New Roman"/>
        <family val="1"/>
      </rPr>
      <t>)=</t>
    </r>
  </si>
  <si>
    <r>
      <rPr>
        <sz val="10"/>
        <color rgb="FF000000"/>
        <rFont val="標楷體"/>
        <family val="4"/>
        <charset val="136"/>
      </rPr>
      <t>年度水資源使用總量</t>
    </r>
    <r>
      <rPr>
        <sz val="10"/>
        <color rgb="FF000000"/>
        <rFont val="Times New Roman"/>
        <family val="1"/>
      </rPr>
      <t>(m</t>
    </r>
    <r>
      <rPr>
        <vertAlign val="superscript"/>
        <sz val="10"/>
        <color rgb="FF000000"/>
        <rFont val="Times New Roman"/>
        <family val="1"/>
      </rPr>
      <t>3</t>
    </r>
    <r>
      <rPr>
        <sz val="10"/>
        <color rgb="FF000000"/>
        <rFont val="Times New Roman"/>
        <family val="1"/>
      </rPr>
      <t>)</t>
    </r>
  </si>
  <si>
    <r>
      <rPr>
        <sz val="10"/>
        <color rgb="FF000000"/>
        <rFont val="標楷體"/>
        <family val="4"/>
        <charset val="136"/>
      </rPr>
      <t>單位產品水資源耗用率指標得分</t>
    </r>
    <r>
      <rPr>
        <sz val="10"/>
        <color rgb="FF000000"/>
        <rFont val="Times New Roman"/>
        <family val="1"/>
      </rPr>
      <t>S</t>
    </r>
    <r>
      <rPr>
        <vertAlign val="subscript"/>
        <sz val="10"/>
        <color rgb="FF000000"/>
        <rFont val="Times New Roman"/>
        <family val="1"/>
      </rPr>
      <t>3</t>
    </r>
    <r>
      <rPr>
        <sz val="10"/>
        <color rgb="FF000000"/>
        <rFont val="Times New Roman"/>
        <family val="1"/>
      </rPr>
      <t>=</t>
    </r>
  </si>
  <si>
    <r>
      <t>P</t>
    </r>
    <r>
      <rPr>
        <vertAlign val="subscript"/>
        <sz val="10"/>
        <color rgb="FF000000"/>
        <rFont val="Times New Roman"/>
        <family val="1"/>
      </rPr>
      <t xml:space="preserve">3,LL </t>
    </r>
  </si>
  <si>
    <r>
      <t>(S</t>
    </r>
    <r>
      <rPr>
        <vertAlign val="subscript"/>
        <sz val="10"/>
        <color rgb="FF000000"/>
        <rFont val="Times New Roman"/>
        <family val="1"/>
      </rPr>
      <t xml:space="preserve">3,F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3,LL</t>
    </r>
    <r>
      <rPr>
        <sz val="10"/>
        <color rgb="FF000000"/>
        <rFont val="Times New Roman"/>
        <family val="1"/>
      </rPr>
      <t>)</t>
    </r>
  </si>
  <si>
    <r>
      <t>(P</t>
    </r>
    <r>
      <rPr>
        <vertAlign val="subscript"/>
        <sz val="10"/>
        <color rgb="FF000000"/>
        <rFont val="Times New Roman"/>
        <family val="1"/>
      </rPr>
      <t xml:space="preserve">3,HL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3,LL</t>
    </r>
    <r>
      <rPr>
        <sz val="10"/>
        <color rgb="FF000000"/>
        <rFont val="Times New Roman"/>
        <family val="1"/>
      </rPr>
      <t>)</t>
    </r>
  </si>
  <si>
    <r>
      <t>(S</t>
    </r>
    <r>
      <rPr>
        <vertAlign val="subscript"/>
        <sz val="10"/>
        <color rgb="FF000000"/>
        <rFont val="Times New Roman"/>
        <family val="1"/>
      </rPr>
      <t xml:space="preserve">3,HL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3,LL</t>
    </r>
    <r>
      <rPr>
        <sz val="10"/>
        <color rgb="FF000000"/>
        <rFont val="Times New Roman"/>
        <family val="1"/>
      </rPr>
      <t>)</t>
    </r>
  </si>
  <si>
    <r>
      <t>S</t>
    </r>
    <r>
      <rPr>
        <vertAlign val="subscript"/>
        <sz val="10"/>
        <color rgb="FF000000"/>
        <rFont val="Times New Roman"/>
        <family val="1"/>
      </rPr>
      <t xml:space="preserve">3,F </t>
    </r>
    <r>
      <rPr>
        <sz val="10"/>
        <color rgb="FF000000"/>
        <rFont val="標楷體"/>
        <family val="4"/>
        <charset val="136"/>
      </rPr>
      <t>：工廠單位產品水資源耗用量</t>
    </r>
    <r>
      <rPr>
        <sz val="10"/>
        <color rgb="FF000000"/>
        <rFont val="標楷體"/>
        <family val="4"/>
        <charset val="136"/>
      </rPr>
      <t xml:space="preserve">
</t>
    </r>
    <r>
      <rPr>
        <sz val="10"/>
        <color rgb="FF000000"/>
        <rFont val="Times New Roman"/>
        <family val="1"/>
      </rPr>
      <t>S</t>
    </r>
    <r>
      <rPr>
        <vertAlign val="subscript"/>
        <sz val="10"/>
        <color rgb="FF000000"/>
        <rFont val="Times New Roman"/>
        <family val="1"/>
      </rPr>
      <t>3,HL</t>
    </r>
    <r>
      <rPr>
        <sz val="10"/>
        <color rgb="FF000000"/>
        <rFont val="標楷體"/>
        <family val="4"/>
        <charset val="136"/>
      </rPr>
      <t>：單位產品水資源耗用量高標值</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
S</t>
    </r>
    <r>
      <rPr>
        <vertAlign val="subscript"/>
        <sz val="10"/>
        <color rgb="FF000000"/>
        <rFont val="Times New Roman"/>
        <family val="1"/>
      </rPr>
      <t>3,LL</t>
    </r>
    <r>
      <rPr>
        <sz val="10"/>
        <color rgb="FF000000"/>
        <rFont val="標楷體"/>
        <family val="4"/>
        <charset val="136"/>
      </rPr>
      <t>：單位產品水資源耗用量低標值</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
P</t>
    </r>
    <r>
      <rPr>
        <vertAlign val="subscript"/>
        <sz val="10"/>
        <color rgb="FF000000"/>
        <rFont val="Times New Roman"/>
        <family val="1"/>
      </rPr>
      <t>3,HL</t>
    </r>
    <r>
      <rPr>
        <sz val="10"/>
        <color rgb="FF000000"/>
        <rFont val="標楷體"/>
        <family val="4"/>
        <charset val="136"/>
      </rPr>
      <t>：單位產品水資源耗用量高標值對應配分</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
P</t>
    </r>
    <r>
      <rPr>
        <vertAlign val="subscript"/>
        <sz val="10"/>
        <color rgb="FF000000"/>
        <rFont val="Times New Roman"/>
        <family val="1"/>
      </rPr>
      <t>3,LL</t>
    </r>
    <r>
      <rPr>
        <sz val="10"/>
        <color rgb="FF000000"/>
        <rFont val="標楷體"/>
        <family val="4"/>
        <charset val="136"/>
      </rPr>
      <t>：單位產品水資源耗用量低標值對應配分</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t>
    </r>
  </si>
  <si>
    <r>
      <rPr>
        <sz val="12"/>
        <color rgb="FF000000"/>
        <rFont val="標楷體"/>
        <family val="4"/>
        <charset val="136"/>
      </rPr>
      <t>水資源來源</t>
    </r>
  </si>
  <si>
    <r>
      <rPr>
        <sz val="12"/>
        <color rgb="FF000000"/>
        <rFont val="標楷體"/>
        <family val="4"/>
        <charset val="136"/>
      </rPr>
      <t>水資源用途</t>
    </r>
  </si>
  <si>
    <r>
      <rPr>
        <sz val="12"/>
        <color rgb="FF000000"/>
        <rFont val="標楷體"/>
        <family val="4"/>
        <charset val="136"/>
      </rPr>
      <t>年度使用量</t>
    </r>
  </si>
  <si>
    <r>
      <t>1-4</t>
    </r>
    <r>
      <rPr>
        <sz val="14"/>
        <color rgb="FF0000FF"/>
        <rFont val="標楷體"/>
        <family val="4"/>
        <charset val="136"/>
      </rPr>
      <t>廢水回收率</t>
    </r>
  </si>
  <si>
    <r>
      <rPr>
        <sz val="10"/>
        <color rgb="FF000000"/>
        <rFont val="標楷體"/>
        <family val="4"/>
        <charset val="136"/>
      </rPr>
      <t>廢水回收率</t>
    </r>
    <r>
      <rPr>
        <sz val="10"/>
        <color rgb="FF000000"/>
        <rFont val="Times New Roman"/>
        <family val="1"/>
      </rPr>
      <t>%(S</t>
    </r>
    <r>
      <rPr>
        <vertAlign val="subscript"/>
        <sz val="10"/>
        <color rgb="FF000000"/>
        <rFont val="Times New Roman"/>
        <family val="1"/>
      </rPr>
      <t>4,F</t>
    </r>
    <r>
      <rPr>
        <sz val="10"/>
        <color rgb="FF000000"/>
        <rFont val="Times New Roman"/>
        <family val="1"/>
      </rPr>
      <t>)=</t>
    </r>
  </si>
  <si>
    <r>
      <rPr>
        <sz val="10"/>
        <color rgb="FF000000"/>
        <rFont val="標楷體"/>
        <family val="4"/>
        <charset val="136"/>
      </rPr>
      <t>年度廢水回收總量</t>
    </r>
    <r>
      <rPr>
        <sz val="10"/>
        <color rgb="FF000000"/>
        <rFont val="Times New Roman"/>
        <family val="1"/>
      </rPr>
      <t>(m</t>
    </r>
    <r>
      <rPr>
        <vertAlign val="superscript"/>
        <sz val="10"/>
        <color rgb="FF000000"/>
        <rFont val="Times New Roman"/>
        <family val="1"/>
      </rPr>
      <t>3</t>
    </r>
    <r>
      <rPr>
        <sz val="10"/>
        <color rgb="FF000000"/>
        <rFont val="Times New Roman"/>
        <family val="1"/>
      </rPr>
      <t>)</t>
    </r>
  </si>
  <si>
    <r>
      <rPr>
        <sz val="10"/>
        <color rgb="FF000000"/>
        <rFont val="標楷體"/>
        <family val="4"/>
        <charset val="136"/>
      </rPr>
      <t>年度廢水產生總量</t>
    </r>
    <r>
      <rPr>
        <sz val="10"/>
        <color rgb="FF000000"/>
        <rFont val="Times New Roman"/>
        <family val="1"/>
      </rPr>
      <t>(m</t>
    </r>
    <r>
      <rPr>
        <vertAlign val="superscript"/>
        <sz val="10"/>
        <color rgb="FF000000"/>
        <rFont val="Times New Roman"/>
        <family val="1"/>
      </rPr>
      <t>3</t>
    </r>
    <r>
      <rPr>
        <sz val="10"/>
        <color rgb="FF000000"/>
        <rFont val="Times New Roman"/>
        <family val="1"/>
      </rPr>
      <t>)</t>
    </r>
  </si>
  <si>
    <r>
      <rPr>
        <sz val="10"/>
        <color rgb="FF000000"/>
        <rFont val="標楷體"/>
        <family val="4"/>
        <charset val="136"/>
      </rPr>
      <t>廢水回收率指標得分</t>
    </r>
    <r>
      <rPr>
        <sz val="10"/>
        <color rgb="FF000000"/>
        <rFont val="Times New Roman"/>
        <family val="1"/>
      </rPr>
      <t>S</t>
    </r>
    <r>
      <rPr>
        <vertAlign val="subscript"/>
        <sz val="10"/>
        <color rgb="FF000000"/>
        <rFont val="Times New Roman"/>
        <family val="1"/>
      </rPr>
      <t>4</t>
    </r>
    <r>
      <rPr>
        <sz val="10"/>
        <color rgb="FF000000"/>
        <rFont val="Times New Roman"/>
        <family val="1"/>
      </rPr>
      <t>=</t>
    </r>
  </si>
  <si>
    <r>
      <t>P</t>
    </r>
    <r>
      <rPr>
        <vertAlign val="subscript"/>
        <sz val="10"/>
        <color rgb="FF000000"/>
        <rFont val="Times New Roman"/>
        <family val="1"/>
      </rPr>
      <t xml:space="preserve">4,LL </t>
    </r>
  </si>
  <si>
    <r>
      <t>(S</t>
    </r>
    <r>
      <rPr>
        <vertAlign val="subscript"/>
        <sz val="10"/>
        <color rgb="FF000000"/>
        <rFont val="Times New Roman"/>
        <family val="1"/>
      </rPr>
      <t xml:space="preserve">4,F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4,LL</t>
    </r>
    <r>
      <rPr>
        <sz val="10"/>
        <color rgb="FF000000"/>
        <rFont val="Times New Roman"/>
        <family val="1"/>
      </rPr>
      <t>)</t>
    </r>
  </si>
  <si>
    <r>
      <t>(P</t>
    </r>
    <r>
      <rPr>
        <vertAlign val="subscript"/>
        <sz val="10"/>
        <color rgb="FF000000"/>
        <rFont val="Times New Roman"/>
        <family val="1"/>
      </rPr>
      <t xml:space="preserve">4,HL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4,LL</t>
    </r>
    <r>
      <rPr>
        <sz val="10"/>
        <color rgb="FF000000"/>
        <rFont val="Times New Roman"/>
        <family val="1"/>
      </rPr>
      <t>)</t>
    </r>
  </si>
  <si>
    <r>
      <t>(S</t>
    </r>
    <r>
      <rPr>
        <vertAlign val="subscript"/>
        <sz val="10"/>
        <color rgb="FF000000"/>
        <rFont val="Times New Roman"/>
        <family val="1"/>
      </rPr>
      <t xml:space="preserve">4,HL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4,LL</t>
    </r>
    <r>
      <rPr>
        <sz val="10"/>
        <color rgb="FF000000"/>
        <rFont val="Times New Roman"/>
        <family val="1"/>
      </rPr>
      <t>)</t>
    </r>
  </si>
  <si>
    <r>
      <t>S</t>
    </r>
    <r>
      <rPr>
        <vertAlign val="subscript"/>
        <sz val="10"/>
        <color rgb="FF000000"/>
        <rFont val="Times New Roman"/>
        <family val="1"/>
      </rPr>
      <t xml:space="preserve">4,F </t>
    </r>
    <r>
      <rPr>
        <sz val="10"/>
        <color rgb="FF000000"/>
        <rFont val="標楷體"/>
        <family val="4"/>
        <charset val="136"/>
      </rPr>
      <t>：工廠廢水回收率</t>
    </r>
    <r>
      <rPr>
        <sz val="10"/>
        <color rgb="FF000000"/>
        <rFont val="標楷體"/>
        <family val="4"/>
        <charset val="136"/>
      </rPr>
      <t xml:space="preserve">
</t>
    </r>
    <r>
      <rPr>
        <sz val="10"/>
        <color rgb="FF000000"/>
        <rFont val="Times New Roman"/>
        <family val="1"/>
      </rPr>
      <t>S</t>
    </r>
    <r>
      <rPr>
        <vertAlign val="subscript"/>
        <sz val="10"/>
        <color rgb="FF000000"/>
        <rFont val="Times New Roman"/>
        <family val="1"/>
      </rPr>
      <t>4,HL</t>
    </r>
    <r>
      <rPr>
        <sz val="10"/>
        <color rgb="FF000000"/>
        <rFont val="標楷體"/>
        <family val="4"/>
        <charset val="136"/>
      </rPr>
      <t>：廢水回收率高標值</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
S</t>
    </r>
    <r>
      <rPr>
        <vertAlign val="subscript"/>
        <sz val="10"/>
        <color rgb="FF000000"/>
        <rFont val="Times New Roman"/>
        <family val="1"/>
      </rPr>
      <t>4,LL</t>
    </r>
    <r>
      <rPr>
        <sz val="10"/>
        <color rgb="FF000000"/>
        <rFont val="標楷體"/>
        <family val="4"/>
        <charset val="136"/>
      </rPr>
      <t>：廢水回收率低標值</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
P</t>
    </r>
    <r>
      <rPr>
        <vertAlign val="subscript"/>
        <sz val="10"/>
        <color rgb="FF000000"/>
        <rFont val="Times New Roman"/>
        <family val="1"/>
      </rPr>
      <t>4,HL</t>
    </r>
    <r>
      <rPr>
        <sz val="10"/>
        <color rgb="FF000000"/>
        <rFont val="標楷體"/>
        <family val="4"/>
        <charset val="136"/>
      </rPr>
      <t>：廢水回收率高標值對應配分</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
P</t>
    </r>
    <r>
      <rPr>
        <vertAlign val="subscript"/>
        <sz val="10"/>
        <color rgb="FF000000"/>
        <rFont val="Times New Roman"/>
        <family val="1"/>
      </rPr>
      <t>4,LL</t>
    </r>
    <r>
      <rPr>
        <sz val="10"/>
        <color rgb="FF000000"/>
        <rFont val="標楷體"/>
        <family val="4"/>
        <charset val="136"/>
      </rPr>
      <t>：廢水回收率低標值對應配分</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t>
    </r>
  </si>
  <si>
    <r>
      <rPr>
        <sz val="12"/>
        <color rgb="FF000000"/>
        <rFont val="標楷體"/>
        <family val="4"/>
        <charset val="136"/>
      </rPr>
      <t>廢水來源</t>
    </r>
  </si>
  <si>
    <r>
      <rPr>
        <sz val="12"/>
        <color rgb="FF000000"/>
        <rFont val="標楷體"/>
        <family val="4"/>
        <charset val="136"/>
      </rPr>
      <t>廢水回收用途</t>
    </r>
  </si>
  <si>
    <r>
      <rPr>
        <sz val="12"/>
        <color rgb="FF000000"/>
        <rFont val="標楷體"/>
        <family val="4"/>
        <charset val="136"/>
      </rPr>
      <t>廢水回收量</t>
    </r>
  </si>
  <si>
    <r>
      <rPr>
        <sz val="12"/>
        <color rgb="FF000000"/>
        <rFont val="標楷體"/>
        <family val="4"/>
        <charset val="136"/>
      </rPr>
      <t>廢水產生量</t>
    </r>
  </si>
  <si>
    <r>
      <rPr>
        <sz val="12"/>
        <color rgb="FF000000"/>
        <rFont val="標楷體"/>
        <family val="4"/>
        <charset val="136"/>
      </rPr>
      <t>放流</t>
    </r>
  </si>
  <si>
    <r>
      <t>m</t>
    </r>
    <r>
      <rPr>
        <vertAlign val="superscript"/>
        <sz val="12"/>
        <color rgb="FF000000"/>
        <rFont val="Times New Roman"/>
        <family val="1"/>
      </rPr>
      <t>3</t>
    </r>
  </si>
  <si>
    <r>
      <rPr>
        <sz val="12"/>
        <color rgb="FF000000"/>
        <rFont val="標楷體"/>
        <family val="4"/>
        <charset val="136"/>
      </rPr>
      <t>基準值</t>
    </r>
    <r>
      <rPr>
        <sz val="12"/>
        <color rgb="FF000000"/>
        <rFont val="Times New Roman"/>
        <family val="1"/>
      </rPr>
      <t>(%)</t>
    </r>
  </si>
  <si>
    <t>產業別</t>
  </si>
  <si>
    <t>生產產品別</t>
  </si>
  <si>
    <t>原物料屬性</t>
  </si>
  <si>
    <t>單位</t>
  </si>
  <si>
    <t>係數</t>
  </si>
  <si>
    <t>自評得分</t>
  </si>
  <si>
    <t>熱值單位</t>
  </si>
  <si>
    <t>能源單位</t>
  </si>
  <si>
    <t>回收能源種類</t>
  </si>
  <si>
    <t>回收能源熱值</t>
  </si>
  <si>
    <t>回收能源熱值單位</t>
  </si>
  <si>
    <t>能源回收量單位</t>
  </si>
  <si>
    <t>水資源來源</t>
  </si>
  <si>
    <t>廢棄物處理方式</t>
  </si>
  <si>
    <t>排放源範疇</t>
  </si>
  <si>
    <t>範疇一型式</t>
  </si>
  <si>
    <t>範疇二型式</t>
  </si>
  <si>
    <t>範疇三型式</t>
  </si>
  <si>
    <t>是否</t>
  </si>
  <si>
    <t>活動數據單位</t>
  </si>
  <si>
    <t>指標適用性</t>
  </si>
  <si>
    <t>工廠年度產出單位</t>
  </si>
  <si>
    <t>中間處理</t>
  </si>
  <si>
    <t>01.食品業</t>
  </si>
  <si>
    <t>硬板</t>
  </si>
  <si>
    <t>外購再生原料</t>
  </si>
  <si>
    <t>g</t>
  </si>
  <si>
    <t>kcal/kg</t>
  </si>
  <si>
    <t>kg</t>
  </si>
  <si>
    <t>廢熱回收</t>
  </si>
  <si>
    <t>kcal/kcal</t>
  </si>
  <si>
    <t>kcal</t>
  </si>
  <si>
    <t>自來水</t>
  </si>
  <si>
    <t>廠內再利用</t>
  </si>
  <si>
    <t>範疇1</t>
  </si>
  <si>
    <t>E能源或固定</t>
  </si>
  <si>
    <t>─</t>
  </si>
  <si>
    <t>t</t>
  </si>
  <si>
    <t>適用</t>
  </si>
  <si>
    <t>重量</t>
  </si>
  <si>
    <t>物理處理</t>
  </si>
  <si>
    <t>02.飲料製造業</t>
  </si>
  <si>
    <t>軟板</t>
  </si>
  <si>
    <t>一般原料</t>
  </si>
  <si>
    <r>
      <t>kcal/m</t>
    </r>
    <r>
      <rPr>
        <vertAlign val="superscript"/>
        <sz val="11"/>
        <color rgb="FF000000"/>
        <rFont val="Times New Roman"/>
        <family val="1"/>
      </rPr>
      <t>3</t>
    </r>
  </si>
  <si>
    <t>m3</t>
  </si>
  <si>
    <t>蒸氣回收</t>
  </si>
  <si>
    <t>地下水</t>
  </si>
  <si>
    <t>廠外再利用</t>
  </si>
  <si>
    <t>範疇2</t>
  </si>
  <si>
    <t>P製程</t>
  </si>
  <si>
    <t>v</t>
  </si>
  <si>
    <t>kL</t>
  </si>
  <si>
    <t>不適用</t>
  </si>
  <si>
    <t>面積</t>
  </si>
  <si>
    <t>化學處理</t>
  </si>
  <si>
    <t>03.煙草製造業</t>
  </si>
  <si>
    <t>kcal/liter</t>
  </si>
  <si>
    <t>liter</t>
  </si>
  <si>
    <t>廢棄物焚化發電</t>
  </si>
  <si>
    <t>kcal/kWh</t>
  </si>
  <si>
    <t>kWh</t>
  </si>
  <si>
    <t>雨水</t>
  </si>
  <si>
    <t>掩埋處理</t>
  </si>
  <si>
    <t>範疇3</t>
  </si>
  <si>
    <t>F逸散</t>
  </si>
  <si>
    <t>體積</t>
  </si>
  <si>
    <t>生物處理</t>
  </si>
  <si>
    <t>04.紡織業</t>
  </si>
  <si>
    <t>燃料回收</t>
  </si>
  <si>
    <t>請填寫</t>
  </si>
  <si>
    <t>T移動</t>
  </si>
  <si>
    <t>件數</t>
  </si>
  <si>
    <t>固化</t>
  </si>
  <si>
    <t>05.成衣及服飾品製造業</t>
  </si>
  <si>
    <t>人</t>
  </si>
  <si>
    <t>個數</t>
  </si>
  <si>
    <t>穩定</t>
  </si>
  <si>
    <t>06.皮革、毛皮及其製品製造業</t>
  </si>
  <si>
    <t>營業額</t>
  </si>
  <si>
    <t>焚化</t>
  </si>
  <si>
    <t>07.木竹製品製造業</t>
  </si>
  <si>
    <t>其它(請於右邊欄位補充)</t>
  </si>
  <si>
    <t>熱解</t>
  </si>
  <si>
    <t>08.紙漿、紙及紙製品製造業</t>
  </si>
  <si>
    <t>熔融</t>
  </si>
  <si>
    <t>09.印刷及資料儲存媒體複製業</t>
  </si>
  <si>
    <t>熔煉</t>
  </si>
  <si>
    <t>10.石油及煤製品製造業</t>
  </si>
  <si>
    <t>其他熱處理</t>
  </si>
  <si>
    <t>11.化學材料製造業</t>
  </si>
  <si>
    <t>氧化分解</t>
  </si>
  <si>
    <t>12.化學製品製造業</t>
  </si>
  <si>
    <t>洗淨</t>
  </si>
  <si>
    <t>13.藥品製造業</t>
  </si>
  <si>
    <t>滅菌</t>
  </si>
  <si>
    <t>14.橡膠製品製造業</t>
  </si>
  <si>
    <t>15.塑膠製品製造業</t>
  </si>
  <si>
    <t>16.非金屬礦物製品製造業</t>
  </si>
  <si>
    <t>17.基本金屬製造業</t>
  </si>
  <si>
    <t>18.金屬製品製造業</t>
  </si>
  <si>
    <t>19.電子零組件製造業</t>
  </si>
  <si>
    <t>20.電腦、電子產品及光學製品製造業</t>
  </si>
  <si>
    <t>21.電力設備製造業</t>
  </si>
  <si>
    <t>22.機械設備製造業</t>
  </si>
  <si>
    <t>23.汽車及其零件製造業</t>
  </si>
  <si>
    <t>24.其他運輸工具製造業</t>
  </si>
  <si>
    <t>25.家具製造業</t>
  </si>
  <si>
    <t>26.其他製造業</t>
  </si>
  <si>
    <r>
      <t>1-5</t>
    </r>
    <r>
      <rPr>
        <sz val="14"/>
        <color rgb="FF0000FF"/>
        <rFont val="標楷體"/>
        <family val="4"/>
        <charset val="136"/>
      </rPr>
      <t>單位產品事業廢棄物產生量及</t>
    </r>
    <r>
      <rPr>
        <sz val="14"/>
        <color rgb="FF0000FF"/>
        <rFont val="Times New Roman"/>
        <family val="1"/>
      </rPr>
      <t>1-6</t>
    </r>
    <r>
      <rPr>
        <sz val="14"/>
        <color rgb="FF0000FF"/>
        <rFont val="標楷體"/>
        <family val="4"/>
        <charset val="136"/>
      </rPr>
      <t>事業廢棄物回收再利用率</t>
    </r>
  </si>
  <si>
    <r>
      <rPr>
        <sz val="10"/>
        <color rgb="FF000000"/>
        <rFont val="標楷體"/>
        <family val="4"/>
        <charset val="136"/>
      </rPr>
      <t>單位產品事業廢棄物產生量</t>
    </r>
    <r>
      <rPr>
        <sz val="10"/>
        <color rgb="FF000000"/>
        <rFont val="Times New Roman"/>
        <family val="1"/>
      </rPr>
      <t>(S</t>
    </r>
    <r>
      <rPr>
        <vertAlign val="subscript"/>
        <sz val="10"/>
        <color rgb="FF000000"/>
        <rFont val="Times New Roman"/>
        <family val="1"/>
      </rPr>
      <t>5,F</t>
    </r>
    <r>
      <rPr>
        <sz val="10"/>
        <color rgb="FF000000"/>
        <rFont val="Times New Roman"/>
        <family val="1"/>
      </rPr>
      <t>)=</t>
    </r>
  </si>
  <si>
    <r>
      <rPr>
        <sz val="10"/>
        <color rgb="FF000000"/>
        <rFont val="標楷體"/>
        <family val="4"/>
        <charset val="136"/>
      </rPr>
      <t>年度應處置事業廢棄物總量</t>
    </r>
    <r>
      <rPr>
        <sz val="10"/>
        <color rgb="FF000000"/>
        <rFont val="Times New Roman"/>
        <family val="1"/>
      </rPr>
      <t>(kg)</t>
    </r>
  </si>
  <si>
    <r>
      <rPr>
        <sz val="10"/>
        <color rgb="FF000000"/>
        <rFont val="標楷體"/>
        <family val="4"/>
        <charset val="136"/>
      </rPr>
      <t>單位產品事業廢棄物產生量指標得分</t>
    </r>
    <r>
      <rPr>
        <sz val="10"/>
        <color rgb="FF000000"/>
        <rFont val="Times New Roman"/>
        <family val="1"/>
      </rPr>
      <t>S</t>
    </r>
    <r>
      <rPr>
        <vertAlign val="subscript"/>
        <sz val="10"/>
        <color rgb="FF000000"/>
        <rFont val="Times New Roman"/>
        <family val="1"/>
      </rPr>
      <t>5</t>
    </r>
    <r>
      <rPr>
        <sz val="10"/>
        <color rgb="FF000000"/>
        <rFont val="Times New Roman"/>
        <family val="1"/>
      </rPr>
      <t>=</t>
    </r>
  </si>
  <si>
    <r>
      <t>P</t>
    </r>
    <r>
      <rPr>
        <vertAlign val="subscript"/>
        <sz val="10"/>
        <color rgb="FF000000"/>
        <rFont val="Times New Roman"/>
        <family val="1"/>
      </rPr>
      <t xml:space="preserve">5,LL </t>
    </r>
  </si>
  <si>
    <r>
      <t>(S</t>
    </r>
    <r>
      <rPr>
        <vertAlign val="subscript"/>
        <sz val="10"/>
        <color rgb="FF000000"/>
        <rFont val="Times New Roman"/>
        <family val="1"/>
      </rPr>
      <t xml:space="preserve">5,F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5,LL</t>
    </r>
    <r>
      <rPr>
        <sz val="10"/>
        <color rgb="FF000000"/>
        <rFont val="Times New Roman"/>
        <family val="1"/>
      </rPr>
      <t>)</t>
    </r>
  </si>
  <si>
    <r>
      <t>(P</t>
    </r>
    <r>
      <rPr>
        <vertAlign val="subscript"/>
        <sz val="10"/>
        <color rgb="FF000000"/>
        <rFont val="Times New Roman"/>
        <family val="1"/>
      </rPr>
      <t xml:space="preserve">5,HL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5,LL</t>
    </r>
    <r>
      <rPr>
        <sz val="10"/>
        <color rgb="FF000000"/>
        <rFont val="Times New Roman"/>
        <family val="1"/>
      </rPr>
      <t>)</t>
    </r>
  </si>
  <si>
    <t xml:space="preserve"> )</t>
  </si>
  <si>
    <r>
      <t>(S</t>
    </r>
    <r>
      <rPr>
        <vertAlign val="subscript"/>
        <sz val="10"/>
        <color rgb="FF000000"/>
        <rFont val="Times New Roman"/>
        <family val="1"/>
      </rPr>
      <t xml:space="preserve">5,HL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5,LL</t>
    </r>
    <r>
      <rPr>
        <sz val="10"/>
        <color rgb="FF000000"/>
        <rFont val="Times New Roman"/>
        <family val="1"/>
      </rPr>
      <t>)</t>
    </r>
  </si>
  <si>
    <r>
      <t>S</t>
    </r>
    <r>
      <rPr>
        <vertAlign val="subscript"/>
        <sz val="10"/>
        <color rgb="FF000000"/>
        <rFont val="Times New Roman"/>
        <family val="1"/>
      </rPr>
      <t>5,F</t>
    </r>
    <r>
      <rPr>
        <sz val="10"/>
        <color rgb="FF000000"/>
        <rFont val="Times New Roman"/>
        <family val="1"/>
      </rPr>
      <t xml:space="preserve"> </t>
    </r>
    <r>
      <rPr>
        <sz val="10"/>
        <color rgb="FF000000"/>
        <rFont val="標楷體"/>
        <family val="4"/>
        <charset val="136"/>
      </rPr>
      <t>：工廠單位產品事業廢棄物產生量</t>
    </r>
    <r>
      <rPr>
        <sz val="10"/>
        <color rgb="FF000000"/>
        <rFont val="Times New Roman"/>
        <family val="1"/>
      </rPr>
      <t xml:space="preserve">              S</t>
    </r>
    <r>
      <rPr>
        <vertAlign val="subscript"/>
        <sz val="10"/>
        <color rgb="FF000000"/>
        <rFont val="Times New Roman"/>
        <family val="1"/>
      </rPr>
      <t>5,HL</t>
    </r>
    <r>
      <rPr>
        <sz val="10"/>
        <color rgb="FF000000"/>
        <rFont val="標楷體"/>
        <family val="4"/>
        <charset val="136"/>
      </rPr>
      <t>：單位產品事業廢棄物產生量高標值</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t>
    </r>
    <r>
      <rPr>
        <sz val="10"/>
        <color rgb="FF000000"/>
        <rFont val="標楷體"/>
        <family val="4"/>
        <charset val="136"/>
      </rPr>
      <t>　　　</t>
    </r>
    <r>
      <rPr>
        <sz val="10"/>
        <color rgb="FF000000"/>
        <rFont val="Times New Roman"/>
        <family val="1"/>
      </rPr>
      <t>S</t>
    </r>
    <r>
      <rPr>
        <vertAlign val="subscript"/>
        <sz val="10"/>
        <color rgb="FF000000"/>
        <rFont val="Times New Roman"/>
        <family val="1"/>
      </rPr>
      <t>5,LL</t>
    </r>
    <r>
      <rPr>
        <sz val="10"/>
        <color rgb="FF000000"/>
        <rFont val="標楷體"/>
        <family val="4"/>
        <charset val="136"/>
      </rPr>
      <t>：單位產品事業廢棄物產生量低標值</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
P</t>
    </r>
    <r>
      <rPr>
        <vertAlign val="subscript"/>
        <sz val="10"/>
        <color rgb="FF000000"/>
        <rFont val="Times New Roman"/>
        <family val="1"/>
      </rPr>
      <t>5,HL</t>
    </r>
    <r>
      <rPr>
        <sz val="10"/>
        <color rgb="FF000000"/>
        <rFont val="標楷體"/>
        <family val="4"/>
        <charset val="136"/>
      </rPr>
      <t>：單位產品事業廢棄物產生量高標值對應配分</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 xml:space="preserve">)    </t>
    </r>
    <r>
      <rPr>
        <sz val="10"/>
        <color rgb="FF000000"/>
        <rFont val="標楷體"/>
        <family val="4"/>
        <charset val="136"/>
      </rPr>
      <t>　　</t>
    </r>
    <r>
      <rPr>
        <sz val="10"/>
        <color rgb="FF000000"/>
        <rFont val="Times New Roman"/>
        <family val="1"/>
      </rPr>
      <t>P</t>
    </r>
    <r>
      <rPr>
        <vertAlign val="subscript"/>
        <sz val="10"/>
        <color rgb="FF000000"/>
        <rFont val="Times New Roman"/>
        <family val="1"/>
      </rPr>
      <t>5,LL</t>
    </r>
    <r>
      <rPr>
        <sz val="10"/>
        <color rgb="FF000000"/>
        <rFont val="標楷體"/>
        <family val="4"/>
        <charset val="136"/>
      </rPr>
      <t>：單位產品事業廢棄物產生量低標值對應配分</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t>
    </r>
  </si>
  <si>
    <r>
      <rPr>
        <sz val="10"/>
        <color rgb="FF000000"/>
        <rFont val="標楷體"/>
        <family val="4"/>
        <charset val="136"/>
      </rPr>
      <t>事業廢棄物回收再利用率</t>
    </r>
    <r>
      <rPr>
        <sz val="10"/>
        <color rgb="FF000000"/>
        <rFont val="Times New Roman"/>
        <family val="1"/>
      </rPr>
      <t>%(S</t>
    </r>
    <r>
      <rPr>
        <vertAlign val="subscript"/>
        <sz val="10"/>
        <color rgb="FF000000"/>
        <rFont val="Times New Roman"/>
        <family val="1"/>
      </rPr>
      <t>6,F</t>
    </r>
    <r>
      <rPr>
        <sz val="10"/>
        <color rgb="FF000000"/>
        <rFont val="Times New Roman"/>
        <family val="1"/>
      </rPr>
      <t>)=</t>
    </r>
  </si>
  <si>
    <r>
      <rPr>
        <sz val="10"/>
        <color rgb="FF000000"/>
        <rFont val="標楷體"/>
        <family val="4"/>
        <charset val="136"/>
      </rPr>
      <t>年度事業廢棄物回收再利用量</t>
    </r>
    <r>
      <rPr>
        <sz val="10"/>
        <color rgb="FF000000"/>
        <rFont val="Times New Roman"/>
        <family val="1"/>
      </rPr>
      <t>(t)</t>
    </r>
  </si>
  <si>
    <r>
      <rPr>
        <sz val="10"/>
        <color rgb="FF000000"/>
        <rFont val="標楷體"/>
        <family val="4"/>
        <charset val="136"/>
      </rPr>
      <t>年度事業廢棄物產生總量</t>
    </r>
    <r>
      <rPr>
        <sz val="10"/>
        <color rgb="FF000000"/>
        <rFont val="Times New Roman"/>
        <family val="1"/>
      </rPr>
      <t>(t)</t>
    </r>
  </si>
  <si>
    <r>
      <rPr>
        <sz val="10"/>
        <color rgb="FF000000"/>
        <rFont val="標楷體"/>
        <family val="4"/>
        <charset val="136"/>
      </rPr>
      <t>事業廢棄物回收再利用率指標得分</t>
    </r>
    <r>
      <rPr>
        <sz val="10"/>
        <color rgb="FF000000"/>
        <rFont val="Times New Roman"/>
        <family val="1"/>
      </rPr>
      <t>S</t>
    </r>
    <r>
      <rPr>
        <vertAlign val="subscript"/>
        <sz val="10"/>
        <color rgb="FF000000"/>
        <rFont val="Times New Roman"/>
        <family val="1"/>
      </rPr>
      <t>6</t>
    </r>
    <r>
      <rPr>
        <sz val="10"/>
        <color rgb="FF000000"/>
        <rFont val="Times New Roman"/>
        <family val="1"/>
      </rPr>
      <t>=</t>
    </r>
  </si>
  <si>
    <r>
      <t>P</t>
    </r>
    <r>
      <rPr>
        <vertAlign val="subscript"/>
        <sz val="10"/>
        <color rgb="FF000000"/>
        <rFont val="Times New Roman"/>
        <family val="1"/>
      </rPr>
      <t xml:space="preserve">6,LL </t>
    </r>
  </si>
  <si>
    <r>
      <t>(S</t>
    </r>
    <r>
      <rPr>
        <vertAlign val="subscript"/>
        <sz val="10"/>
        <color rgb="FF000000"/>
        <rFont val="Times New Roman"/>
        <family val="1"/>
      </rPr>
      <t xml:space="preserve">6,F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6,LL</t>
    </r>
    <r>
      <rPr>
        <sz val="10"/>
        <color rgb="FF000000"/>
        <rFont val="Times New Roman"/>
        <family val="1"/>
      </rPr>
      <t>)</t>
    </r>
  </si>
  <si>
    <r>
      <t>(S</t>
    </r>
    <r>
      <rPr>
        <vertAlign val="subscript"/>
        <sz val="10"/>
        <color rgb="FF000000"/>
        <rFont val="Times New Roman"/>
        <family val="1"/>
      </rPr>
      <t xml:space="preserve">6,HL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6,LL</t>
    </r>
    <r>
      <rPr>
        <sz val="10"/>
        <color rgb="FF000000"/>
        <rFont val="Times New Roman"/>
        <family val="1"/>
      </rPr>
      <t>)</t>
    </r>
  </si>
  <si>
    <r>
      <t>S</t>
    </r>
    <r>
      <rPr>
        <vertAlign val="subscript"/>
        <sz val="10"/>
        <color rgb="FF000000"/>
        <rFont val="Times New Roman"/>
        <family val="1"/>
      </rPr>
      <t>6,F</t>
    </r>
    <r>
      <rPr>
        <sz val="10"/>
        <color rgb="FF000000"/>
        <rFont val="Times New Roman"/>
        <family val="1"/>
      </rPr>
      <t xml:space="preserve"> </t>
    </r>
    <r>
      <rPr>
        <sz val="10"/>
        <color rgb="FF000000"/>
        <rFont val="標楷體"/>
        <family val="4"/>
        <charset val="136"/>
      </rPr>
      <t>：工廠廢棄物回收再利用率</t>
    </r>
    <r>
      <rPr>
        <sz val="10"/>
        <color rgb="FF000000"/>
        <rFont val="Times New Roman"/>
        <family val="1"/>
      </rPr>
      <t xml:space="preserve">     S</t>
    </r>
    <r>
      <rPr>
        <vertAlign val="subscript"/>
        <sz val="10"/>
        <color rgb="FF000000"/>
        <rFont val="Times New Roman"/>
        <family val="1"/>
      </rPr>
      <t>6,HL</t>
    </r>
    <r>
      <rPr>
        <sz val="10"/>
        <color rgb="FF000000"/>
        <rFont val="標楷體"/>
        <family val="4"/>
        <charset val="136"/>
      </rPr>
      <t>：廢棄物回收再利用率高標值</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  S</t>
    </r>
    <r>
      <rPr>
        <vertAlign val="subscript"/>
        <sz val="10"/>
        <color rgb="FF000000"/>
        <rFont val="Times New Roman"/>
        <family val="1"/>
      </rPr>
      <t>6,LL</t>
    </r>
    <r>
      <rPr>
        <sz val="10"/>
        <color rgb="FF000000"/>
        <rFont val="標楷體"/>
        <family val="4"/>
        <charset val="136"/>
      </rPr>
      <t>：廢棄物回收再利用率低標值</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  
P</t>
    </r>
    <r>
      <rPr>
        <vertAlign val="subscript"/>
        <sz val="10"/>
        <color rgb="FF000000"/>
        <rFont val="Times New Roman"/>
        <family val="1"/>
      </rPr>
      <t>6,HL</t>
    </r>
    <r>
      <rPr>
        <sz val="10"/>
        <color rgb="FF000000"/>
        <rFont val="標楷體"/>
        <family val="4"/>
        <charset val="136"/>
      </rPr>
      <t>：廢棄物回收再利用率高標值對應配分</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  P</t>
    </r>
    <r>
      <rPr>
        <vertAlign val="subscript"/>
        <sz val="10"/>
        <color rgb="FF000000"/>
        <rFont val="Times New Roman"/>
        <family val="1"/>
      </rPr>
      <t>6,LL</t>
    </r>
    <r>
      <rPr>
        <sz val="10"/>
        <color rgb="FF000000"/>
        <rFont val="標楷體"/>
        <family val="4"/>
        <charset val="136"/>
      </rPr>
      <t>：廢棄物回收再利用率低標值對應配分</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t>
    </r>
  </si>
  <si>
    <r>
      <rPr>
        <sz val="12"/>
        <color rgb="FF000000"/>
        <rFont val="標楷體"/>
        <family val="4"/>
        <charset val="136"/>
      </rPr>
      <t>事業廢棄物名稱</t>
    </r>
  </si>
  <si>
    <r>
      <rPr>
        <sz val="12"/>
        <color rgb="FF000000"/>
        <rFont val="標楷體"/>
        <family val="4"/>
        <charset val="136"/>
      </rPr>
      <t>事業廢棄物來源</t>
    </r>
  </si>
  <si>
    <r>
      <rPr>
        <sz val="12"/>
        <color rgb="FF000000"/>
        <rFont val="標楷體"/>
        <family val="4"/>
        <charset val="136"/>
      </rPr>
      <t>中間處理</t>
    </r>
  </si>
  <si>
    <r>
      <rPr>
        <sz val="12"/>
        <color rgb="FF000000"/>
        <rFont val="標楷體"/>
        <family val="4"/>
        <charset val="136"/>
      </rPr>
      <t>廢棄物產生量</t>
    </r>
  </si>
  <si>
    <r>
      <rPr>
        <sz val="12"/>
        <color rgb="FF000000"/>
        <rFont val="標楷體"/>
        <family val="4"/>
        <charset val="136"/>
      </rPr>
      <t>處理方式</t>
    </r>
  </si>
  <si>
    <r>
      <t>1-7</t>
    </r>
    <r>
      <rPr>
        <sz val="14"/>
        <color rgb="FF0000FF"/>
        <rFont val="標楷體"/>
        <family val="4"/>
        <charset val="136"/>
      </rPr>
      <t>單位產品溫室氣體排放量</t>
    </r>
  </si>
  <si>
    <r>
      <rPr>
        <sz val="10"/>
        <color rgb="FF000000"/>
        <rFont val="標楷體"/>
        <family val="4"/>
        <charset val="136"/>
      </rPr>
      <t>單位產品溫室氣體排放量</t>
    </r>
    <r>
      <rPr>
        <sz val="10"/>
        <color rgb="FF000000"/>
        <rFont val="Times New Roman"/>
        <family val="1"/>
      </rPr>
      <t>(S</t>
    </r>
    <r>
      <rPr>
        <vertAlign val="subscript"/>
        <sz val="10"/>
        <color rgb="FF000000"/>
        <rFont val="Times New Roman"/>
        <family val="1"/>
      </rPr>
      <t>7,F</t>
    </r>
    <r>
      <rPr>
        <sz val="10"/>
        <color rgb="FF000000"/>
        <rFont val="Times New Roman"/>
        <family val="1"/>
      </rPr>
      <t>)=</t>
    </r>
  </si>
  <si>
    <r>
      <rPr>
        <sz val="10"/>
        <color rgb="FF000000"/>
        <rFont val="標楷體"/>
        <family val="4"/>
        <charset val="136"/>
      </rPr>
      <t>年度溫室氣體排放量</t>
    </r>
    <r>
      <rPr>
        <sz val="10"/>
        <color rgb="FF000000"/>
        <rFont val="Times New Roman"/>
        <family val="1"/>
      </rPr>
      <t>(kg CO</t>
    </r>
    <r>
      <rPr>
        <vertAlign val="subscript"/>
        <sz val="10"/>
        <color rgb="FF000000"/>
        <rFont val="Times New Roman"/>
        <family val="1"/>
      </rPr>
      <t>2</t>
    </r>
    <r>
      <rPr>
        <sz val="10"/>
        <color rgb="FF000000"/>
        <rFont val="Times New Roman"/>
        <family val="1"/>
      </rPr>
      <t>e)</t>
    </r>
  </si>
  <si>
    <r>
      <rPr>
        <sz val="10"/>
        <color rgb="FF000000"/>
        <rFont val="標楷體"/>
        <family val="4"/>
        <charset val="136"/>
      </rPr>
      <t>單位產品溫室氣體排放量指標得分</t>
    </r>
    <r>
      <rPr>
        <sz val="10"/>
        <color rgb="FF000000"/>
        <rFont val="Times New Roman"/>
        <family val="1"/>
      </rPr>
      <t>S</t>
    </r>
    <r>
      <rPr>
        <vertAlign val="subscript"/>
        <sz val="10"/>
        <color rgb="FF000000"/>
        <rFont val="Times New Roman"/>
        <family val="1"/>
      </rPr>
      <t xml:space="preserve">7 </t>
    </r>
    <r>
      <rPr>
        <sz val="10"/>
        <color rgb="FF000000"/>
        <rFont val="Times New Roman"/>
        <family val="1"/>
      </rPr>
      <t>=</t>
    </r>
  </si>
  <si>
    <r>
      <t>P</t>
    </r>
    <r>
      <rPr>
        <vertAlign val="subscript"/>
        <sz val="10"/>
        <color rgb="FF000000"/>
        <rFont val="Times New Roman"/>
        <family val="1"/>
      </rPr>
      <t xml:space="preserve">7,LL </t>
    </r>
  </si>
  <si>
    <r>
      <t>(S</t>
    </r>
    <r>
      <rPr>
        <vertAlign val="subscript"/>
        <sz val="10"/>
        <color rgb="FF000000"/>
        <rFont val="Times New Roman"/>
        <family val="1"/>
      </rPr>
      <t xml:space="preserve">7,F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7,LL</t>
    </r>
    <r>
      <rPr>
        <sz val="10"/>
        <color rgb="FF000000"/>
        <rFont val="Times New Roman"/>
        <family val="1"/>
      </rPr>
      <t>)</t>
    </r>
  </si>
  <si>
    <r>
      <t>( P</t>
    </r>
    <r>
      <rPr>
        <vertAlign val="subscript"/>
        <sz val="10"/>
        <color rgb="FF000000"/>
        <rFont val="Times New Roman"/>
        <family val="1"/>
      </rPr>
      <t xml:space="preserve">7,HL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 xml:space="preserve">7,LL </t>
    </r>
    <r>
      <rPr>
        <sz val="10"/>
        <color rgb="FF000000"/>
        <rFont val="Times New Roman"/>
        <family val="1"/>
      </rPr>
      <t>)</t>
    </r>
  </si>
  <si>
    <r>
      <rPr>
        <sz val="10"/>
        <color rgb="FF000000"/>
        <rFont val="標楷體"/>
        <family val="4"/>
        <charset val="136"/>
      </rPr>
      <t>）</t>
    </r>
  </si>
  <si>
    <r>
      <t>(S</t>
    </r>
    <r>
      <rPr>
        <vertAlign val="subscript"/>
        <sz val="10"/>
        <color rgb="FF000000"/>
        <rFont val="Times New Roman"/>
        <family val="1"/>
      </rPr>
      <t xml:space="preserve">7,HL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7,LL</t>
    </r>
    <r>
      <rPr>
        <sz val="10"/>
        <color rgb="FF000000"/>
        <rFont val="Times New Roman"/>
        <family val="1"/>
      </rPr>
      <t>)</t>
    </r>
  </si>
  <si>
    <r>
      <rPr>
        <sz val="10"/>
        <color rgb="FF000000"/>
        <rFont val="標楷體"/>
        <family val="4"/>
        <charset val="136"/>
      </rPr>
      <t>排放源範疇：依</t>
    </r>
    <r>
      <rPr>
        <sz val="10"/>
        <color rgb="FF000000"/>
        <rFont val="Times New Roman"/>
        <family val="1"/>
      </rPr>
      <t>ISO 14064-1</t>
    </r>
    <r>
      <rPr>
        <sz val="10"/>
        <color rgb="FF000000"/>
        <rFont val="標楷體"/>
        <family val="4"/>
        <charset val="136"/>
      </rPr>
      <t>之內容分為範疇</t>
    </r>
    <r>
      <rPr>
        <sz val="10"/>
        <color rgb="FF000000"/>
        <rFont val="Times New Roman"/>
        <family val="1"/>
      </rPr>
      <t>I</t>
    </r>
    <r>
      <rPr>
        <sz val="10"/>
        <color rgb="FF000000"/>
        <rFont val="標楷體"/>
        <family val="4"/>
        <charset val="136"/>
      </rPr>
      <t>、範疇</t>
    </r>
    <r>
      <rPr>
        <sz val="10"/>
        <color rgb="FF000000"/>
        <rFont val="Times New Roman"/>
        <family val="1"/>
      </rPr>
      <t>II</t>
    </r>
    <r>
      <rPr>
        <sz val="10"/>
        <color rgb="FF000000"/>
        <rFont val="標楷體"/>
        <family val="4"/>
        <charset val="136"/>
      </rPr>
      <t>及範疇</t>
    </r>
    <r>
      <rPr>
        <sz val="10"/>
        <color rgb="FF000000"/>
        <rFont val="Times New Roman"/>
        <family val="1"/>
      </rPr>
      <t xml:space="preserve">III
</t>
    </r>
    <r>
      <rPr>
        <sz val="10"/>
        <color rgb="FF000000"/>
        <rFont val="標楷體"/>
        <family val="4"/>
        <charset val="136"/>
      </rPr>
      <t>排放源型式：若排放源範疇屬於範疇</t>
    </r>
    <r>
      <rPr>
        <sz val="10"/>
        <color rgb="FF000000"/>
        <rFont val="Times New Roman"/>
        <family val="1"/>
      </rPr>
      <t>I</t>
    </r>
    <r>
      <rPr>
        <sz val="10"/>
        <color rgb="FF000000"/>
        <rFont val="標楷體"/>
        <family val="4"/>
        <charset val="136"/>
      </rPr>
      <t>，應加填排放源型式：</t>
    </r>
    <r>
      <rPr>
        <sz val="10"/>
        <color rgb="FF000000"/>
        <rFont val="Times New Roman"/>
        <family val="1"/>
      </rPr>
      <t>E</t>
    </r>
    <r>
      <rPr>
        <sz val="10"/>
        <color rgb="FF000000"/>
        <rFont val="標楷體"/>
        <family val="4"/>
        <charset val="136"/>
      </rPr>
      <t>能源或固定、</t>
    </r>
    <r>
      <rPr>
        <sz val="10"/>
        <color rgb="FF000000"/>
        <rFont val="Times New Roman"/>
        <family val="1"/>
      </rPr>
      <t>P</t>
    </r>
    <r>
      <rPr>
        <sz val="10"/>
        <color rgb="FF000000"/>
        <rFont val="標楷體"/>
        <family val="4"/>
        <charset val="136"/>
      </rPr>
      <t>製程、</t>
    </r>
    <r>
      <rPr>
        <sz val="10"/>
        <color rgb="FF000000"/>
        <rFont val="Times New Roman"/>
        <family val="1"/>
      </rPr>
      <t>F</t>
    </r>
    <r>
      <rPr>
        <sz val="10"/>
        <color rgb="FF000000"/>
        <rFont val="標楷體"/>
        <family val="4"/>
        <charset val="136"/>
      </rPr>
      <t>逸散、</t>
    </r>
    <r>
      <rPr>
        <sz val="10"/>
        <color rgb="FF000000"/>
        <rFont val="Times New Roman"/>
        <family val="1"/>
      </rPr>
      <t>T</t>
    </r>
    <r>
      <rPr>
        <sz val="10"/>
        <color rgb="FF000000"/>
        <rFont val="標楷體"/>
        <family val="4"/>
        <charset val="136"/>
      </rPr>
      <t>移動</t>
    </r>
  </si>
  <si>
    <r>
      <rPr>
        <sz val="10"/>
        <color rgb="FF000000"/>
        <rFont val="標楷體"/>
        <family val="4"/>
        <charset val="136"/>
      </rPr>
      <t>項次</t>
    </r>
  </si>
  <si>
    <r>
      <rPr>
        <sz val="10"/>
        <color rgb="FF000000"/>
        <rFont val="標楷體"/>
        <family val="4"/>
        <charset val="136"/>
      </rPr>
      <t>設備資訊</t>
    </r>
  </si>
  <si>
    <r>
      <rPr>
        <sz val="10"/>
        <color rgb="FF000000"/>
        <rFont val="標楷體"/>
        <family val="4"/>
        <charset val="136"/>
      </rPr>
      <t>排放源</t>
    </r>
  </si>
  <si>
    <r>
      <rPr>
        <sz val="10"/>
        <color rgb="FF000000"/>
        <rFont val="標楷體"/>
        <family val="4"/>
        <charset val="136"/>
      </rPr>
      <t>排放係數</t>
    </r>
    <r>
      <rPr>
        <sz val="10"/>
        <color rgb="FF000000"/>
        <rFont val="Times New Roman"/>
        <family val="1"/>
      </rPr>
      <t>×GWP</t>
    </r>
  </si>
  <si>
    <r>
      <rPr>
        <sz val="10"/>
        <color rgb="FF000000"/>
        <rFont val="標楷體"/>
        <family val="4"/>
        <charset val="136"/>
      </rPr>
      <t>申請年度</t>
    </r>
    <r>
      <rPr>
        <sz val="10"/>
        <color rgb="FF000000"/>
        <rFont val="Times New Roman"/>
        <family val="1"/>
      </rPr>
      <t xml:space="preserve"> </t>
    </r>
    <r>
      <rPr>
        <sz val="10"/>
        <color rgb="FF000000"/>
        <rFont val="標楷體"/>
        <family val="4"/>
        <charset val="136"/>
      </rPr>
      <t>活動數據</t>
    </r>
  </si>
  <si>
    <r>
      <rPr>
        <sz val="10"/>
        <color rgb="FF000000"/>
        <rFont val="標楷體"/>
        <family val="4"/>
        <charset val="136"/>
      </rPr>
      <t>製程</t>
    </r>
    <r>
      <rPr>
        <sz val="10"/>
        <color rgb="FF000000"/>
        <rFont val="Times New Roman"/>
        <family val="1"/>
      </rPr>
      <t>/</t>
    </r>
    <r>
      <rPr>
        <sz val="10"/>
        <color rgb="FF000000"/>
        <rFont val="標楷體"/>
        <family val="4"/>
        <charset val="136"/>
      </rPr>
      <t>活動名稱</t>
    </r>
  </si>
  <si>
    <r>
      <rPr>
        <sz val="10"/>
        <color rgb="FF000000"/>
        <rFont val="標楷體"/>
        <family val="4"/>
        <charset val="136"/>
      </rPr>
      <t>設備</t>
    </r>
    <r>
      <rPr>
        <sz val="10"/>
        <color rgb="FF000000"/>
        <rFont val="Times New Roman"/>
        <family val="1"/>
      </rPr>
      <t xml:space="preserve">/
</t>
    </r>
    <r>
      <rPr>
        <sz val="10"/>
        <color rgb="FF000000"/>
        <rFont val="標楷體"/>
        <family val="4"/>
        <charset val="136"/>
      </rPr>
      <t>設施名稱</t>
    </r>
  </si>
  <si>
    <r>
      <rPr>
        <sz val="10"/>
        <color rgb="FF000000"/>
        <rFont val="標楷體"/>
        <family val="4"/>
        <charset val="136"/>
      </rPr>
      <t>排放源名稱</t>
    </r>
  </si>
  <si>
    <r>
      <rPr>
        <sz val="10"/>
        <color rgb="FF000000"/>
        <rFont val="標楷體"/>
        <family val="4"/>
        <charset val="136"/>
      </rPr>
      <t>範疇</t>
    </r>
  </si>
  <si>
    <r>
      <rPr>
        <sz val="10"/>
        <color rgb="FF000000"/>
        <rFont val="標楷體"/>
        <family val="4"/>
        <charset val="136"/>
      </rPr>
      <t>型式</t>
    </r>
  </si>
  <si>
    <r>
      <rPr>
        <sz val="10"/>
        <color rgb="FF000000"/>
        <rFont val="標楷體"/>
        <family val="4"/>
        <charset val="136"/>
      </rPr>
      <t>值</t>
    </r>
  </si>
  <si>
    <r>
      <rPr>
        <sz val="10"/>
        <color rgb="FF000000"/>
        <rFont val="標楷體"/>
        <family val="4"/>
        <charset val="136"/>
      </rPr>
      <t>年使用量</t>
    </r>
    <r>
      <rPr>
        <sz val="10"/>
        <color rgb="FF000000"/>
        <rFont val="Times New Roman"/>
        <family val="1"/>
      </rPr>
      <t xml:space="preserve">/
</t>
    </r>
    <r>
      <rPr>
        <sz val="10"/>
        <color rgb="FF000000"/>
        <rFont val="標楷體"/>
        <family val="4"/>
        <charset val="136"/>
      </rPr>
      <t>逸散量</t>
    </r>
    <r>
      <rPr>
        <sz val="10"/>
        <color rgb="FF000000"/>
        <rFont val="Times New Roman"/>
        <family val="1"/>
      </rPr>
      <t>/</t>
    </r>
    <r>
      <rPr>
        <sz val="10"/>
        <color rgb="FF000000"/>
        <rFont val="標楷體"/>
        <family val="4"/>
        <charset val="136"/>
      </rPr>
      <t>其他</t>
    </r>
  </si>
  <si>
    <r>
      <rPr>
        <sz val="10"/>
        <color rgb="FF000000"/>
        <rFont val="標楷體"/>
        <family val="4"/>
        <charset val="136"/>
      </rPr>
      <t>單位</t>
    </r>
  </si>
  <si>
    <r>
      <rPr>
        <sz val="10"/>
        <color rgb="FF000000"/>
        <rFont val="標楷體"/>
        <family val="4"/>
        <charset val="136"/>
      </rPr>
      <t>溫室氣體排放量</t>
    </r>
    <r>
      <rPr>
        <sz val="10"/>
        <color rgb="FF000000"/>
        <rFont val="標楷體"/>
        <family val="4"/>
        <charset val="136"/>
      </rPr>
      <t xml:space="preserve">
</t>
    </r>
    <r>
      <rPr>
        <sz val="10"/>
        <color rgb="FF000000"/>
        <rFont val="Times New Roman"/>
        <family val="1"/>
      </rPr>
      <t>(kg CO</t>
    </r>
    <r>
      <rPr>
        <vertAlign val="subscript"/>
        <sz val="10"/>
        <color rgb="FF000000"/>
        <rFont val="Times New Roman"/>
        <family val="1"/>
      </rPr>
      <t>2</t>
    </r>
    <r>
      <rPr>
        <sz val="10"/>
        <color rgb="FF000000"/>
        <rFont val="Times New Roman"/>
        <family val="1"/>
      </rPr>
      <t>e)</t>
    </r>
  </si>
  <si>
    <r>
      <rPr>
        <sz val="14"/>
        <color rgb="FF000000"/>
        <rFont val="標楷體"/>
        <family val="4"/>
        <charset val="136"/>
      </rPr>
      <t>生產製造指標─綠色製程</t>
    </r>
  </si>
  <si>
    <r>
      <t>2-1</t>
    </r>
    <r>
      <rPr>
        <sz val="14"/>
        <color rgb="FF0000FF"/>
        <rFont val="標楷體"/>
        <family val="4"/>
        <charset val="136"/>
      </rPr>
      <t>廠房流程管理有效性</t>
    </r>
  </si>
  <si>
    <r>
      <rPr>
        <sz val="12"/>
        <color rgb="FFFFFFFF"/>
        <rFont val="標楷體"/>
        <family val="4"/>
        <charset val="136"/>
      </rPr>
      <t>評分面向</t>
    </r>
  </si>
  <si>
    <r>
      <rPr>
        <sz val="12"/>
        <color rgb="FFFFFFFF"/>
        <rFont val="標楷體"/>
        <family val="4"/>
        <charset val="136"/>
      </rPr>
      <t>評分項目</t>
    </r>
  </si>
  <si>
    <r>
      <rPr>
        <sz val="12"/>
        <color rgb="FFFFFFFF"/>
        <rFont val="標楷體"/>
        <family val="4"/>
        <charset val="136"/>
      </rPr>
      <t>已執行</t>
    </r>
  </si>
  <si>
    <r>
      <rPr>
        <sz val="12"/>
        <color rgb="FFFFFFFF"/>
        <rFont val="標楷體"/>
        <family val="4"/>
        <charset val="136"/>
      </rPr>
      <t>工廠現況描述</t>
    </r>
  </si>
  <si>
    <r>
      <rPr>
        <sz val="12"/>
        <color rgb="FFFFFFFF"/>
        <rFont val="標楷體"/>
        <family val="4"/>
        <charset val="136"/>
      </rPr>
      <t>佐證文件名稱</t>
    </r>
  </si>
  <si>
    <r>
      <rPr>
        <sz val="12"/>
        <color rgb="FFFFFFFF"/>
        <rFont val="標楷體"/>
        <family val="4"/>
        <charset val="136"/>
      </rPr>
      <t>配分</t>
    </r>
  </si>
  <si>
    <r>
      <rPr>
        <sz val="12"/>
        <color rgb="FFFFFFFF"/>
        <rFont val="標楷體"/>
        <family val="4"/>
        <charset val="136"/>
      </rPr>
      <t>自評</t>
    </r>
    <r>
      <rPr>
        <sz val="12"/>
        <color rgb="FFFFFFFF"/>
        <rFont val="標楷體"/>
        <family val="4"/>
        <charset val="136"/>
      </rPr>
      <t xml:space="preserve">
得分</t>
    </r>
  </si>
  <si>
    <r>
      <rPr>
        <sz val="12"/>
        <color rgb="FFFFFFFF"/>
        <rFont val="標楷體"/>
        <family val="4"/>
        <charset val="136"/>
      </rPr>
      <t>審查</t>
    </r>
    <r>
      <rPr>
        <sz val="12"/>
        <color rgb="FFFFFFFF"/>
        <rFont val="標楷體"/>
        <family val="4"/>
        <charset val="136"/>
      </rPr>
      <t xml:space="preserve">
得分</t>
    </r>
  </si>
  <si>
    <r>
      <rPr>
        <sz val="12"/>
        <color rgb="FF000000"/>
        <rFont val="標楷體"/>
        <family val="4"/>
        <charset val="136"/>
      </rPr>
      <t>策略</t>
    </r>
  </si>
  <si>
    <r>
      <rPr>
        <sz val="12"/>
        <color rgb="FF000000"/>
        <rFont val="標楷體"/>
        <family val="4"/>
        <charset val="136"/>
      </rPr>
      <t>作法</t>
    </r>
  </si>
  <si>
    <r>
      <rPr>
        <sz val="12"/>
        <color rgb="FF000000"/>
        <rFont val="標楷體"/>
        <family val="4"/>
        <charset val="136"/>
      </rPr>
      <t>績效</t>
    </r>
  </si>
  <si>
    <r>
      <rPr>
        <sz val="12"/>
        <color rgb="FF000000"/>
        <rFont val="標楷體"/>
        <family val="4"/>
        <charset val="136"/>
      </rPr>
      <t>填表人簽章：</t>
    </r>
    <r>
      <rPr>
        <sz val="12"/>
        <color rgb="FF000000"/>
        <rFont val="Times New Roman"/>
        <family val="1"/>
      </rPr>
      <t>(</t>
    </r>
    <r>
      <rPr>
        <sz val="12"/>
        <color rgb="FF000000"/>
        <rFont val="標楷體"/>
        <family val="4"/>
        <charset val="136"/>
      </rPr>
      <t>工廠填寫</t>
    </r>
    <r>
      <rPr>
        <sz val="12"/>
        <color rgb="FF000000"/>
        <rFont val="Times New Roman"/>
        <family val="1"/>
      </rPr>
      <t>)</t>
    </r>
  </si>
  <si>
    <r>
      <t>2-2</t>
    </r>
    <r>
      <rPr>
        <sz val="14"/>
        <color rgb="FF0000FF"/>
        <rFont val="標楷體"/>
        <family val="4"/>
        <charset val="136"/>
      </rPr>
      <t>採用清潔生產製程技術</t>
    </r>
  </si>
  <si>
    <r>
      <rPr>
        <sz val="12"/>
        <color rgb="FF000000"/>
        <rFont val="標楷體"/>
        <family val="4"/>
        <charset val="136"/>
      </rPr>
      <t>鑽孔效率最佳化</t>
    </r>
  </si>
  <si>
    <r>
      <rPr>
        <sz val="12"/>
        <color rgb="FF000000"/>
        <rFont val="標楷體"/>
        <family val="4"/>
        <charset val="136"/>
      </rPr>
      <t>電鍍成功率最大化</t>
    </r>
  </si>
  <si>
    <r>
      <rPr>
        <sz val="12"/>
        <color rgb="FF000000"/>
        <rFont val="標楷體"/>
        <family val="4"/>
        <charset val="136"/>
      </rPr>
      <t>化學藥劑使用量最少化</t>
    </r>
  </si>
  <si>
    <r>
      <rPr>
        <sz val="12"/>
        <color rgb="FF000000"/>
        <rFont val="標楷體"/>
        <family val="4"/>
        <charset val="136"/>
      </rPr>
      <t>廢液銅回收</t>
    </r>
  </si>
  <si>
    <r>
      <rPr>
        <sz val="12"/>
        <color rgb="FF000000"/>
        <rFont val="標楷體"/>
        <family val="4"/>
        <charset val="136"/>
      </rPr>
      <t>噴錫效率最適化</t>
    </r>
  </si>
  <si>
    <r>
      <rPr>
        <sz val="12"/>
        <color rgb="FF000000"/>
        <rFont val="標楷體"/>
        <family val="4"/>
        <charset val="136"/>
      </rPr>
      <t>所採用清潔生產製程技術之普及程度</t>
    </r>
  </si>
  <si>
    <r>
      <rPr>
        <sz val="12"/>
        <color rgb="FF000000"/>
        <rFont val="標楷體"/>
        <family val="4"/>
        <charset val="136"/>
      </rPr>
      <t>所採用清潔生產製程技術涵蓋之清潔生產層面</t>
    </r>
  </si>
  <si>
    <r>
      <rPr>
        <sz val="12"/>
        <color rgb="FF000000"/>
        <rFont val="標楷體"/>
        <family val="4"/>
        <charset val="136"/>
      </rPr>
      <t>是否定期蒐集該行業之清潔生產製程技術資料</t>
    </r>
  </si>
  <si>
    <r>
      <rPr>
        <sz val="14"/>
        <color rgb="FF000000"/>
        <rFont val="標楷體"/>
        <family val="4"/>
        <charset val="136"/>
      </rPr>
      <t>生產製造指標─污染物產生及管末處理功能</t>
    </r>
  </si>
  <si>
    <r>
      <t>3-1</t>
    </r>
    <r>
      <rPr>
        <sz val="14"/>
        <color rgb="FF0000FF"/>
        <rFont val="標楷體"/>
        <family val="4"/>
        <charset val="136"/>
      </rPr>
      <t>事業廢棄物妥善管理</t>
    </r>
  </si>
  <si>
    <r>
      <t>3-2</t>
    </r>
    <r>
      <rPr>
        <sz val="14"/>
        <color rgb="FF0000FF"/>
        <rFont val="標楷體"/>
        <family val="4"/>
        <charset val="136"/>
      </rPr>
      <t>污染防治與管理</t>
    </r>
  </si>
  <si>
    <r>
      <rPr>
        <sz val="14"/>
        <color rgb="FF000000"/>
        <rFont val="標楷體"/>
        <family val="4"/>
        <charset val="136"/>
      </rPr>
      <t>產品環境化設計指標─環境友善設計</t>
    </r>
  </si>
  <si>
    <r>
      <t>4-1</t>
    </r>
    <r>
      <rPr>
        <sz val="14"/>
        <color rgb="FF0000FF"/>
        <rFont val="標楷體"/>
        <family val="4"/>
        <charset val="136"/>
      </rPr>
      <t>採用物質節約設計</t>
    </r>
  </si>
  <si>
    <r>
      <t>4-2</t>
    </r>
    <r>
      <rPr>
        <sz val="14"/>
        <color rgb="FF0000FF"/>
        <rFont val="標楷體"/>
        <family val="4"/>
        <charset val="136"/>
      </rPr>
      <t>採用廢棄物減量設計</t>
    </r>
  </si>
  <si>
    <r>
      <t>4-3</t>
    </r>
    <r>
      <rPr>
        <sz val="14"/>
        <color rgb="FF0000FF"/>
        <rFont val="標楷體"/>
        <family val="4"/>
        <charset val="136"/>
      </rPr>
      <t>採用可回收再利用設計</t>
    </r>
  </si>
  <si>
    <r>
      <rPr>
        <sz val="14"/>
        <color rgb="FF000000"/>
        <rFont val="標楷體"/>
        <family val="4"/>
        <charset val="136"/>
      </rPr>
      <t>綠色管理及社會責任指標群─綠色管理</t>
    </r>
  </si>
  <si>
    <r>
      <t>5-1</t>
    </r>
    <r>
      <rPr>
        <sz val="14"/>
        <color rgb="FF0000FF"/>
        <rFont val="標楷體"/>
        <family val="4"/>
        <charset val="136"/>
      </rPr>
      <t>危害物質管制措施</t>
    </r>
  </si>
  <si>
    <r>
      <t>5-2</t>
    </r>
    <r>
      <rPr>
        <sz val="14"/>
        <color rgb="FF0000FF"/>
        <rFont val="標楷體"/>
        <family val="4"/>
        <charset val="136"/>
      </rPr>
      <t>環境安全衛生管理</t>
    </r>
  </si>
  <si>
    <t>作法</t>
  </si>
  <si>
    <r>
      <t>5-3</t>
    </r>
    <r>
      <rPr>
        <sz val="14"/>
        <color rgb="FF0000FF"/>
        <rFont val="標楷體"/>
        <family val="4"/>
        <charset val="136"/>
      </rPr>
      <t>溫室氣體管理制度</t>
    </r>
  </si>
  <si>
    <r>
      <t>5-4</t>
    </r>
    <r>
      <rPr>
        <sz val="14"/>
        <color rgb="FF0000FF"/>
        <rFont val="標楷體"/>
        <family val="4"/>
        <charset val="136"/>
      </rPr>
      <t>與利害關係人溝通</t>
    </r>
  </si>
  <si>
    <r>
      <t>5-5</t>
    </r>
    <r>
      <rPr>
        <sz val="14"/>
        <color rgb="FF0000FF"/>
        <rFont val="標楷體"/>
        <family val="4"/>
        <charset val="136"/>
      </rPr>
      <t>綠色供應鏈管理</t>
    </r>
  </si>
  <si>
    <r>
      <t>5-6</t>
    </r>
    <r>
      <rPr>
        <sz val="14"/>
        <color rgb="FF0000FF"/>
        <rFont val="標楷體"/>
        <family val="4"/>
        <charset val="136"/>
      </rPr>
      <t>綠色採購管理</t>
    </r>
  </si>
  <si>
    <r>
      <t>5-7</t>
    </r>
    <r>
      <rPr>
        <sz val="14"/>
        <color rgb="FF0000FF"/>
        <rFont val="標楷體"/>
        <family val="4"/>
        <charset val="136"/>
      </rPr>
      <t>環保法規符合性</t>
    </r>
  </si>
  <si>
    <r>
      <rPr>
        <sz val="14"/>
        <color rgb="FF000000"/>
        <rFont val="標楷體"/>
        <family val="4"/>
        <charset val="136"/>
      </rPr>
      <t>綠色管理及社會責任指標群─社會責任</t>
    </r>
  </si>
  <si>
    <r>
      <t>6-1</t>
    </r>
    <r>
      <rPr>
        <sz val="14"/>
        <color rgb="FF0000FF"/>
        <rFont val="標楷體"/>
        <family val="4"/>
        <charset val="136"/>
      </rPr>
      <t>員工作業環境</t>
    </r>
  </si>
  <si>
    <r>
      <t>6-2</t>
    </r>
    <r>
      <rPr>
        <sz val="14"/>
        <color rgb="FF0000FF"/>
        <rFont val="標楷體"/>
        <family val="4"/>
        <charset val="136"/>
      </rPr>
      <t>永續資訊之建制與揭露</t>
    </r>
  </si>
  <si>
    <r>
      <t>6-3</t>
    </r>
    <r>
      <rPr>
        <sz val="14"/>
        <color rgb="FF0000FF"/>
        <rFont val="標楷體"/>
        <family val="4"/>
        <charset val="136"/>
      </rPr>
      <t>綠色經驗成果分享與促進</t>
    </r>
  </si>
  <si>
    <r>
      <rPr>
        <sz val="14"/>
        <color rgb="FF000000"/>
        <rFont val="標楷體"/>
        <family val="4"/>
        <charset val="136"/>
      </rPr>
      <t>創新及其他指標群─社會責任</t>
    </r>
  </si>
  <si>
    <r>
      <t>7-1</t>
    </r>
    <r>
      <rPr>
        <sz val="14"/>
        <color rgb="FF0000FF"/>
        <rFont val="標楷體"/>
        <family val="4"/>
        <charset val="136"/>
      </rPr>
      <t>去毒化創新作法</t>
    </r>
  </si>
  <si>
    <r>
      <t>7-2</t>
    </r>
    <r>
      <rPr>
        <sz val="14"/>
        <color rgb="FF0000FF"/>
        <rFont val="標楷體"/>
        <family val="4"/>
        <charset val="136"/>
      </rPr>
      <t>去碳化創新作法</t>
    </r>
  </si>
  <si>
    <r>
      <rPr>
        <sz val="12"/>
        <color rgb="FF000000"/>
        <rFont val="標楷體"/>
        <family val="4"/>
        <charset val="136"/>
      </rPr>
      <t>可回收再包裝原產品之設計</t>
    </r>
  </si>
  <si>
    <r>
      <rPr>
        <sz val="12"/>
        <color rgb="FF000000"/>
        <rFont val="標楷體"/>
        <family val="4"/>
        <charset val="136"/>
      </rPr>
      <t>包裝材質單一化</t>
    </r>
  </si>
  <si>
    <r>
      <rPr>
        <sz val="12"/>
        <color rgb="FF000000"/>
        <rFont val="標楷體"/>
        <family val="4"/>
        <charset val="136"/>
      </rPr>
      <t>產品包裝可轉換其他功能使用</t>
    </r>
  </si>
  <si>
    <r>
      <rPr>
        <sz val="12"/>
        <color rgb="FF000000"/>
        <rFont val="標楷體"/>
        <family val="4"/>
        <charset val="136"/>
      </rPr>
      <t>使用可回收再生之包材</t>
    </r>
  </si>
  <si>
    <r>
      <rPr>
        <sz val="12"/>
        <color rgb="FF000000"/>
        <rFont val="標楷體"/>
        <family val="4"/>
        <charset val="136"/>
      </rPr>
      <t>使用可能源回收之包材</t>
    </r>
  </si>
  <si>
    <r>
      <rPr>
        <sz val="12"/>
        <color rgb="FF000000"/>
        <rFont val="標楷體"/>
        <family val="4"/>
        <charset val="136"/>
      </rPr>
      <t>使用可生物分解之包材</t>
    </r>
  </si>
  <si>
    <r>
      <rPr>
        <sz val="12"/>
        <color rgb="FF000000"/>
        <rFont val="標楷體"/>
        <family val="4"/>
        <charset val="136"/>
      </rPr>
      <t>不同包裝材質易拆卸分離</t>
    </r>
  </si>
  <si>
    <r>
      <rPr>
        <sz val="12"/>
        <color rgb="FF000000"/>
        <rFont val="標楷體"/>
        <family val="4"/>
        <charset val="136"/>
      </rPr>
      <t>包裝結構易拆解</t>
    </r>
  </si>
  <si>
    <r>
      <rPr>
        <sz val="12"/>
        <color rgb="FF000000"/>
        <rFont val="標楷體"/>
        <family val="4"/>
        <charset val="136"/>
      </rPr>
      <t>其他設計</t>
    </r>
  </si>
  <si>
    <r>
      <rPr>
        <sz val="12"/>
        <color rgb="FF000000"/>
        <rFont val="標楷體"/>
        <family val="4"/>
        <charset val="136"/>
      </rPr>
      <t>使用不含有害物質的包裝材料</t>
    </r>
  </si>
  <si>
    <r>
      <rPr>
        <sz val="12"/>
        <color rgb="FF000000"/>
        <rFont val="標楷體"/>
        <family val="4"/>
        <charset val="136"/>
      </rPr>
      <t>使用不含有害物質印刷油墨黏膠</t>
    </r>
  </si>
  <si>
    <r>
      <rPr>
        <sz val="14"/>
        <color rgb="FF000000"/>
        <rFont val="標楷體"/>
        <family val="4"/>
        <charset val="136"/>
      </rPr>
      <t>綠色創新與其他指標群─其他</t>
    </r>
  </si>
  <si>
    <r>
      <rPr>
        <sz val="14"/>
        <color rgb="FF0000FF"/>
        <rFont val="標楷體"/>
        <family val="4"/>
        <charset val="136"/>
      </rPr>
      <t>使用替代能源</t>
    </r>
    <r>
      <rPr>
        <sz val="14"/>
        <color rgb="FF0000FF"/>
        <rFont val="Times New Roman"/>
        <family val="1"/>
      </rPr>
      <t>(</t>
    </r>
    <r>
      <rPr>
        <sz val="14"/>
        <color rgb="FF0000FF"/>
        <rFont val="標楷體"/>
        <family val="4"/>
        <charset val="136"/>
      </rPr>
      <t>範例</t>
    </r>
    <r>
      <rPr>
        <sz val="14"/>
        <color rgb="FF0000FF"/>
        <rFont val="Times New Roman"/>
        <family val="1"/>
      </rPr>
      <t>)</t>
    </r>
  </si>
  <si>
    <r>
      <rPr>
        <sz val="12"/>
        <color rgb="FF000000"/>
        <rFont val="標楷體"/>
        <family val="4"/>
        <charset val="136"/>
      </rPr>
      <t>政策是否訂定再生能源使用逐年增加之目標</t>
    </r>
  </si>
  <si>
    <r>
      <rPr>
        <sz val="12"/>
        <color rgb="FF000000"/>
        <rFont val="標楷體"/>
        <family val="4"/>
        <charset val="136"/>
      </rPr>
      <t>能源使用部分以太陽能作為替代能源</t>
    </r>
  </si>
  <si>
    <r>
      <rPr>
        <sz val="12"/>
        <color rgb="FF000000"/>
        <rFont val="標楷體"/>
        <family val="4"/>
        <charset val="136"/>
      </rPr>
      <t>能源使用部分以生質能作為替代能源</t>
    </r>
  </si>
  <si>
    <r>
      <rPr>
        <sz val="12"/>
        <color rgb="FF000000"/>
        <rFont val="標楷體"/>
        <family val="4"/>
        <charset val="136"/>
      </rPr>
      <t>能源使用部分以地熱能作為替代能源</t>
    </r>
  </si>
  <si>
    <r>
      <rPr>
        <sz val="12"/>
        <color rgb="FF000000"/>
        <rFont val="標楷體"/>
        <family val="4"/>
        <charset val="136"/>
      </rPr>
      <t>能源使用部分以海洋能作為替代能源</t>
    </r>
  </si>
  <si>
    <r>
      <rPr>
        <sz val="12"/>
        <color rgb="FF000000"/>
        <rFont val="標楷體"/>
        <family val="4"/>
        <charset val="136"/>
      </rPr>
      <t>能源使用部分以風力作為替代能源</t>
    </r>
  </si>
  <si>
    <r>
      <rPr>
        <sz val="12"/>
        <color rgb="FF000000"/>
        <rFont val="標楷體"/>
        <family val="4"/>
        <charset val="136"/>
      </rPr>
      <t>能源使用部分以其他經中央主管機關認定可永續利用之能源作為替代能源</t>
    </r>
  </si>
  <si>
    <r>
      <rPr>
        <sz val="12"/>
        <color rgb="FF000000"/>
        <rFont val="標楷體"/>
        <family val="4"/>
        <charset val="136"/>
      </rPr>
      <t>再生能源使用比率是否提昇</t>
    </r>
  </si>
  <si>
    <r>
      <rPr>
        <sz val="14"/>
        <color rgb="FF0000FF"/>
        <rFont val="標楷體"/>
        <family val="4"/>
        <charset val="136"/>
      </rPr>
      <t>符合該行業之國內外行業準則</t>
    </r>
    <r>
      <rPr>
        <sz val="14"/>
        <color rgb="FF0000FF"/>
        <rFont val="Times New Roman"/>
        <family val="1"/>
      </rPr>
      <t>(</t>
    </r>
    <r>
      <rPr>
        <sz val="14"/>
        <color rgb="FF0000FF"/>
        <rFont val="標楷體"/>
        <family val="4"/>
        <charset val="136"/>
      </rPr>
      <t>範例</t>
    </r>
    <r>
      <rPr>
        <sz val="14"/>
        <color rgb="FF0000FF"/>
        <rFont val="Times New Roman"/>
        <family val="1"/>
      </rPr>
      <t>)</t>
    </r>
  </si>
  <si>
    <r>
      <rPr>
        <sz val="12"/>
        <color rgb="FF000000"/>
        <rFont val="標楷體"/>
        <family val="4"/>
        <charset val="136"/>
      </rPr>
      <t>政策是否訂定取得環保標章之目標</t>
    </r>
  </si>
  <si>
    <r>
      <rPr>
        <sz val="12"/>
        <color rgb="FF000000"/>
        <rFont val="標楷體"/>
        <family val="4"/>
        <charset val="136"/>
      </rPr>
      <t>是否發展公司自有的環保認證標章或程序</t>
    </r>
  </si>
  <si>
    <r>
      <rPr>
        <sz val="12"/>
        <color rgb="FF000000"/>
        <rFont val="標楷體"/>
        <family val="4"/>
        <charset val="136"/>
      </rPr>
      <t>定期檢討公司產品之能資源使用</t>
    </r>
  </si>
  <si>
    <r>
      <rPr>
        <sz val="12"/>
        <color rgb="FF000000"/>
        <rFont val="標楷體"/>
        <family val="4"/>
        <charset val="136"/>
      </rPr>
      <t>定期討論國內外技術指標或論文發表</t>
    </r>
  </si>
  <si>
    <r>
      <rPr>
        <sz val="12"/>
        <color rgb="FF000000"/>
        <rFont val="標楷體"/>
        <family val="4"/>
        <charset val="136"/>
      </rPr>
      <t>取得國內外同產業之環保、節水、節能或其它綠色程序之獎項公開接受表揚事績或代表光電半導體協會對外發表績效者</t>
    </r>
  </si>
  <si>
    <r>
      <rPr>
        <sz val="14"/>
        <color rgb="FF0000FF"/>
        <rFont val="標楷體"/>
        <family val="4"/>
        <charset val="136"/>
      </rPr>
      <t>環境及永續相關得獎事蹟</t>
    </r>
    <r>
      <rPr>
        <sz val="14"/>
        <color rgb="FF0000FF"/>
        <rFont val="Times New Roman"/>
        <family val="1"/>
      </rPr>
      <t>(</t>
    </r>
    <r>
      <rPr>
        <sz val="14"/>
        <color rgb="FF0000FF"/>
        <rFont val="標楷體"/>
        <family val="4"/>
        <charset val="136"/>
      </rPr>
      <t>範例</t>
    </r>
    <r>
      <rPr>
        <sz val="14"/>
        <color rgb="FF0000FF"/>
        <rFont val="Times New Roman"/>
        <family val="1"/>
      </rPr>
      <t>)</t>
    </r>
  </si>
  <si>
    <r>
      <rPr>
        <sz val="12"/>
        <color rgb="FF000000"/>
        <rFont val="標楷體"/>
        <family val="4"/>
        <charset val="136"/>
      </rPr>
      <t>政策是否訂定取得環境及永續相關獎項之目標</t>
    </r>
  </si>
  <si>
    <r>
      <rPr>
        <sz val="12"/>
        <color rgb="FF000000"/>
        <rFont val="標楷體"/>
        <family val="4"/>
        <charset val="136"/>
      </rPr>
      <t>定期討論各部門環境及永續相關獎項執行辦法</t>
    </r>
  </si>
  <si>
    <r>
      <rPr>
        <sz val="12"/>
        <color rgb="FF000000"/>
        <rFont val="標楷體"/>
        <family val="4"/>
        <charset val="136"/>
      </rPr>
      <t>定期追蹤各部門環境及永續相關獎項期程</t>
    </r>
  </si>
  <si>
    <r>
      <rPr>
        <sz val="12"/>
        <color rgb="FF000000"/>
        <rFont val="標楷體"/>
        <family val="4"/>
        <charset val="136"/>
      </rPr>
      <t>環境部</t>
    </r>
  </si>
  <si>
    <r>
      <rPr>
        <sz val="12"/>
        <color rgb="FF000000"/>
        <rFont val="標楷體"/>
        <family val="4"/>
        <charset val="136"/>
      </rPr>
      <t>獲得事業廢棄物清理及資源減量回收再利用績效優良評鑑獎</t>
    </r>
  </si>
  <si>
    <r>
      <rPr>
        <sz val="12"/>
        <color rgb="FF000000"/>
        <rFont val="標楷體"/>
        <family val="4"/>
        <charset val="136"/>
      </rPr>
      <t>獲得大氣層保護獎</t>
    </r>
  </si>
  <si>
    <r>
      <rPr>
        <sz val="12"/>
        <color rgb="FF000000"/>
        <rFont val="標楷體"/>
        <family val="4"/>
        <charset val="136"/>
      </rPr>
      <t>獲得綠色採購績優企業與團體獎</t>
    </r>
  </si>
  <si>
    <r>
      <rPr>
        <sz val="12"/>
        <color rgb="FF000000"/>
        <rFont val="標楷體"/>
        <family val="4"/>
        <charset val="136"/>
      </rPr>
      <t>獲得企業環保獎</t>
    </r>
  </si>
  <si>
    <r>
      <rPr>
        <sz val="12"/>
        <color rgb="FF000000"/>
        <rFont val="標楷體"/>
        <family val="4"/>
        <charset val="136"/>
      </rPr>
      <t>獲得全國工業減廢績優工廠</t>
    </r>
  </si>
  <si>
    <r>
      <rPr>
        <sz val="12"/>
        <color rgb="FF000000"/>
        <rFont val="標楷體"/>
        <family val="4"/>
        <charset val="136"/>
      </rPr>
      <t>其他獎項</t>
    </r>
  </si>
  <si>
    <r>
      <rPr>
        <sz val="12"/>
        <color rgb="FF000000"/>
        <rFont val="標楷體"/>
        <family val="4"/>
        <charset val="136"/>
      </rPr>
      <t>經濟部</t>
    </r>
    <r>
      <rPr>
        <sz val="12"/>
        <color rgb="FF000000"/>
        <rFont val="標楷體"/>
        <family val="4"/>
        <charset val="136"/>
      </rPr>
      <t xml:space="preserve">
產業發展署</t>
    </r>
  </si>
  <si>
    <r>
      <rPr>
        <sz val="12"/>
        <color rgb="FF000000"/>
        <rFont val="標楷體"/>
        <family val="4"/>
        <charset val="136"/>
      </rPr>
      <t>獲得產業自願性溫室氣體排放減量績優廠商</t>
    </r>
  </si>
  <si>
    <r>
      <rPr>
        <sz val="12"/>
        <color rgb="FF000000"/>
        <rFont val="標楷體"/>
        <family val="4"/>
        <charset val="136"/>
      </rPr>
      <t>獲得污染防治設施操作維護績優廠商獎</t>
    </r>
  </si>
  <si>
    <r>
      <rPr>
        <sz val="12"/>
        <color rgb="FF000000"/>
        <rFont val="標楷體"/>
        <family val="4"/>
        <charset val="136"/>
      </rPr>
      <t>獲得工業精銳獎</t>
    </r>
  </si>
  <si>
    <r>
      <rPr>
        <sz val="12"/>
        <color rgb="FF000000"/>
        <rFont val="標楷體"/>
        <family val="4"/>
        <charset val="136"/>
      </rPr>
      <t>經濟部水利署</t>
    </r>
  </si>
  <si>
    <r>
      <rPr>
        <sz val="12"/>
        <color rgb="FF000000"/>
        <rFont val="標楷體"/>
        <family val="4"/>
        <charset val="136"/>
      </rPr>
      <t>獲得節約用水績優獎</t>
    </r>
  </si>
  <si>
    <r>
      <rPr>
        <sz val="12"/>
        <color rgb="FF000000"/>
        <rFont val="標楷體"/>
        <family val="4"/>
        <charset val="136"/>
      </rPr>
      <t>經濟部能源局</t>
    </r>
  </si>
  <si>
    <r>
      <rPr>
        <sz val="12"/>
        <color rgb="FF000000"/>
        <rFont val="標楷體"/>
        <family val="4"/>
        <charset val="136"/>
      </rPr>
      <t>獲得節約能源績優廠商傑出獎</t>
    </r>
  </si>
  <si>
    <r>
      <rPr>
        <sz val="12"/>
        <color rgb="FF000000"/>
        <rFont val="標楷體"/>
        <family val="4"/>
        <charset val="136"/>
      </rPr>
      <t>經濟部商業司</t>
    </r>
  </si>
  <si>
    <r>
      <rPr>
        <sz val="12"/>
        <color rgb="FF000000"/>
        <rFont val="標楷體"/>
        <family val="4"/>
        <charset val="136"/>
      </rPr>
      <t>獲得綠色會計獎</t>
    </r>
  </si>
  <si>
    <r>
      <rPr>
        <sz val="12"/>
        <color rgb="FF000000"/>
        <rFont val="標楷體"/>
        <family val="4"/>
        <charset val="136"/>
      </rPr>
      <t>園區</t>
    </r>
  </si>
  <si>
    <r>
      <rPr>
        <sz val="12"/>
        <color rgb="FF000000"/>
        <rFont val="標楷體"/>
        <family val="4"/>
        <charset val="136"/>
      </rPr>
      <t>獲得事業環保績效優良獎</t>
    </r>
  </si>
  <si>
    <r>
      <rPr>
        <sz val="12"/>
        <color rgb="FF000000"/>
        <rFont val="標楷體"/>
        <family val="4"/>
        <charset val="136"/>
      </rPr>
      <t>獲得園區廠房綠美化優勝獎</t>
    </r>
  </si>
  <si>
    <r>
      <rPr>
        <sz val="12"/>
        <color rgb="FF000000"/>
        <rFont val="標楷體"/>
        <family val="4"/>
        <charset val="136"/>
      </rPr>
      <t>獲得勞工安全衛生優良單位</t>
    </r>
  </si>
  <si>
    <r>
      <rPr>
        <sz val="12"/>
        <color rgb="FF000000"/>
        <rFont val="標楷體"/>
        <family val="4"/>
        <charset val="136"/>
      </rPr>
      <t>獲得環境維護競賽特優獎</t>
    </r>
  </si>
  <si>
    <r>
      <rPr>
        <sz val="12"/>
        <color rgb="FF000000"/>
        <rFont val="標楷體"/>
        <family val="4"/>
        <charset val="136"/>
      </rPr>
      <t>獲得園區事業廢棄物清理及資源減量回收再利用績效優良獎</t>
    </r>
  </si>
  <si>
    <r>
      <rPr>
        <sz val="12"/>
        <color rgb="FF000000"/>
        <rFont val="標楷體"/>
        <family val="4"/>
        <charset val="136"/>
      </rPr>
      <t>勞委會</t>
    </r>
  </si>
  <si>
    <r>
      <rPr>
        <sz val="12"/>
        <color rgb="FF000000"/>
        <rFont val="標楷體"/>
        <family val="4"/>
        <charset val="136"/>
      </rPr>
      <t>獲得安全衛生自護單位</t>
    </r>
  </si>
  <si>
    <r>
      <rPr>
        <sz val="12"/>
        <color rgb="FF000000"/>
        <rFont val="標楷體"/>
        <family val="4"/>
        <charset val="136"/>
      </rPr>
      <t>獲得全國勞工安全衛生優良單位</t>
    </r>
  </si>
  <si>
    <r>
      <rPr>
        <sz val="12"/>
        <color rgb="FF000000"/>
        <rFont val="標楷體"/>
        <family val="4"/>
        <charset val="136"/>
      </rPr>
      <t>獲得勞委會無工傷時數獎</t>
    </r>
  </si>
  <si>
    <r>
      <rPr>
        <sz val="12"/>
        <color rgb="FF000000"/>
        <rFont val="標楷體"/>
        <family val="4"/>
        <charset val="136"/>
      </rPr>
      <t>獲得企業社會責任獎</t>
    </r>
  </si>
  <si>
    <r>
      <rPr>
        <sz val="12"/>
        <color rgb="FF000000"/>
        <rFont val="標楷體"/>
        <family val="4"/>
        <charset val="136"/>
      </rPr>
      <t>獲得國家工安獎</t>
    </r>
  </si>
  <si>
    <r>
      <rPr>
        <sz val="12"/>
        <color rgb="FF000000"/>
        <rFont val="標楷體"/>
        <family val="4"/>
        <charset val="136"/>
      </rPr>
      <t>其他國內外單位</t>
    </r>
  </si>
  <si>
    <r>
      <rPr>
        <sz val="12"/>
        <color rgb="FF000000"/>
        <rFont val="標楷體"/>
        <family val="4"/>
        <charset val="136"/>
      </rPr>
      <t>獲得環保工廠評鑑優良廠商</t>
    </r>
  </si>
  <si>
    <r>
      <rPr>
        <sz val="12"/>
        <color rgb="FF000000"/>
        <rFont val="標楷體"/>
        <family val="4"/>
        <charset val="136"/>
      </rPr>
      <t>獲得工業減廢績優工廠環境化設計績優單位獎</t>
    </r>
  </si>
  <si>
    <r>
      <rPr>
        <sz val="12"/>
        <color rgb="FF000000"/>
        <rFont val="標楷體"/>
        <family val="4"/>
        <charset val="136"/>
      </rPr>
      <t>獲得台灣企業永續報告書獎</t>
    </r>
  </si>
  <si>
    <r>
      <rPr>
        <sz val="12"/>
        <color rgb="FF000000"/>
        <rFont val="標楷體"/>
        <family val="4"/>
        <charset val="136"/>
      </rPr>
      <t>獲得國家永續發展獎</t>
    </r>
  </si>
  <si>
    <r>
      <rPr>
        <sz val="14"/>
        <color rgb="FF0000FF"/>
        <rFont val="標楷體"/>
        <family val="4"/>
        <charset val="136"/>
      </rPr>
      <t>自行舉例</t>
    </r>
    <r>
      <rPr>
        <sz val="14"/>
        <color rgb="FF0000FF"/>
        <rFont val="Times New Roman"/>
        <family val="1"/>
      </rPr>
      <t>(</t>
    </r>
    <r>
      <rPr>
        <sz val="14"/>
        <color rgb="FF0000FF"/>
        <rFont val="標楷體"/>
        <family val="4"/>
        <charset val="136"/>
      </rPr>
      <t>若非上述</t>
    </r>
    <r>
      <rPr>
        <sz val="14"/>
        <color rgb="FF0000FF"/>
        <rFont val="Times New Roman"/>
        <family val="1"/>
      </rPr>
      <t>3</t>
    </r>
    <r>
      <rPr>
        <sz val="14"/>
        <color rgb="FF0000FF"/>
        <rFont val="標楷體"/>
        <family val="4"/>
        <charset val="136"/>
      </rPr>
      <t>指標，可自行命名指標名稱及填寫內容，勿與上述</t>
    </r>
    <r>
      <rPr>
        <sz val="14"/>
        <color rgb="FF0000FF"/>
        <rFont val="Times New Roman"/>
        <family val="1"/>
      </rPr>
      <t>3</t>
    </r>
    <r>
      <rPr>
        <sz val="14"/>
        <color rgb="FF0000FF"/>
        <rFont val="標楷體"/>
        <family val="4"/>
        <charset val="136"/>
      </rPr>
      <t>項指標重複</t>
    </r>
    <r>
      <rPr>
        <sz val="14"/>
        <color rgb="FF0000FF"/>
        <rFont val="Times New Roman"/>
        <family val="1"/>
      </rPr>
      <t>)</t>
    </r>
  </si>
  <si>
    <r>
      <rPr>
        <sz val="12"/>
        <color rgb="FFFFFFFF"/>
        <rFont val="標楷體"/>
        <family val="4"/>
        <charset val="136"/>
      </rPr>
      <t>指標名稱</t>
    </r>
  </si>
  <si>
    <t>kWh</t>
    <phoneticPr fontId="9" type="noConversion"/>
  </si>
  <si>
    <r>
      <t>m</t>
    </r>
    <r>
      <rPr>
        <vertAlign val="superscript"/>
        <sz val="12"/>
        <color rgb="FF000000"/>
        <rFont val="Times New Roman"/>
        <family val="1"/>
      </rPr>
      <t>3</t>
    </r>
    <phoneticPr fontId="9" type="noConversion"/>
  </si>
  <si>
    <r>
      <rPr>
        <sz val="12"/>
        <color rgb="FF000000"/>
        <rFont val="標楷體"/>
        <family val="4"/>
        <charset val="136"/>
      </rPr>
      <t>填表人簽章：</t>
    </r>
    <r>
      <rPr>
        <sz val="12"/>
        <color rgb="FF000000"/>
        <rFont val="Times New Roman"/>
        <family val="1"/>
      </rPr>
      <t>(</t>
    </r>
    <r>
      <rPr>
        <sz val="12"/>
        <color rgb="FF000000"/>
        <rFont val="標楷體"/>
        <family val="4"/>
        <charset val="136"/>
      </rPr>
      <t>工廠填寫</t>
    </r>
    <r>
      <rPr>
        <sz val="12"/>
        <color rgb="FF000000"/>
        <rFont val="Times New Roman"/>
        <family val="1"/>
      </rPr>
      <t>)</t>
    </r>
    <phoneticPr fontId="9" type="noConversion"/>
  </si>
  <si>
    <r>
      <t xml:space="preserve">2-2-1 </t>
    </r>
    <r>
      <rPr>
        <sz val="12"/>
        <color rgb="FF000000"/>
        <rFont val="標楷體"/>
        <family val="4"/>
        <charset val="136"/>
      </rPr>
      <t>執行教育訓練、建立清潔生產的觀念</t>
    </r>
    <phoneticPr fontId="9" type="noConversion"/>
  </si>
  <si>
    <r>
      <t xml:space="preserve">2-2-2 </t>
    </r>
    <r>
      <rPr>
        <sz val="12"/>
        <color rgb="FF000000"/>
        <rFont val="標楷體"/>
        <family val="4"/>
        <charset val="136"/>
      </rPr>
      <t>執行更清潔生產之製程</t>
    </r>
    <phoneticPr fontId="9" type="noConversion"/>
  </si>
  <si>
    <r>
      <t xml:space="preserve">2-2-3 </t>
    </r>
    <r>
      <rPr>
        <sz val="12"/>
        <color rgb="FF000000"/>
        <rFont val="標楷體"/>
        <family val="4"/>
        <charset val="136"/>
      </rPr>
      <t>執行清潔保養計畫</t>
    </r>
    <phoneticPr fontId="9" type="noConversion"/>
  </si>
  <si>
    <r>
      <t xml:space="preserve">2-2-4 </t>
    </r>
    <r>
      <rPr>
        <sz val="12"/>
        <color rgb="FF000000"/>
        <rFont val="標楷體"/>
        <family val="4"/>
        <charset val="136"/>
      </rPr>
      <t>鑽孔、電鍍、噴錫製造工程部</t>
    </r>
    <phoneticPr fontId="9" type="noConversion"/>
  </si>
  <si>
    <r>
      <t xml:space="preserve">2-2-5 </t>
    </r>
    <r>
      <rPr>
        <sz val="12"/>
        <color rgb="FF000000"/>
        <rFont val="標楷體"/>
        <family val="4"/>
        <charset val="136"/>
      </rPr>
      <t>其他清潔生產措施</t>
    </r>
    <phoneticPr fontId="9" type="noConversion"/>
  </si>
  <si>
    <r>
      <t xml:space="preserve">2-2-6 </t>
    </r>
    <r>
      <rPr>
        <sz val="12"/>
        <color rgb="FF000000"/>
        <rFont val="標楷體"/>
        <family val="4"/>
        <charset val="136"/>
      </rPr>
      <t>內部稽核</t>
    </r>
    <r>
      <rPr>
        <sz val="12"/>
        <color rgb="FF000000"/>
        <rFont val="Times New Roman"/>
        <family val="1"/>
      </rPr>
      <t>5S</t>
    </r>
    <r>
      <rPr>
        <sz val="12"/>
        <color rgb="FF000000"/>
        <rFont val="標楷體"/>
        <family val="4"/>
        <charset val="136"/>
      </rPr>
      <t>執行程度缺失比率</t>
    </r>
    <phoneticPr fontId="9" type="noConversion"/>
  </si>
  <si>
    <r>
      <t xml:space="preserve">2-2-7 </t>
    </r>
    <r>
      <rPr>
        <sz val="12"/>
        <color rgb="FF000000"/>
        <rFont val="標楷體"/>
        <family val="4"/>
        <charset val="136"/>
      </rPr>
      <t>清潔保養計畫執行程度</t>
    </r>
    <phoneticPr fontId="9" type="noConversion"/>
  </si>
  <si>
    <r>
      <t xml:space="preserve">2-2-8 </t>
    </r>
    <r>
      <rPr>
        <sz val="12"/>
        <color rgb="FF000000"/>
        <rFont val="標楷體"/>
        <family val="4"/>
        <charset val="136"/>
      </rPr>
      <t>清潔生產作法之績效達成率</t>
    </r>
    <phoneticPr fontId="9" type="noConversion"/>
  </si>
  <si>
    <r>
      <t xml:space="preserve">3-1-1 </t>
    </r>
    <r>
      <rPr>
        <sz val="12"/>
        <color rgb="FF000000"/>
        <rFont val="標楷體"/>
        <family val="4"/>
        <charset val="136"/>
      </rPr>
      <t>廢棄物處理已具備維護生態環境、強化資源利用、減量等原則</t>
    </r>
    <phoneticPr fontId="9" type="noConversion"/>
  </si>
  <si>
    <r>
      <t xml:space="preserve">3-1-2 </t>
    </r>
    <r>
      <rPr>
        <sz val="12"/>
        <color rgb="FF000000"/>
        <rFont val="標楷體"/>
        <family val="4"/>
        <charset val="136"/>
      </rPr>
      <t>已制定綠色生產、源頭減量、資源回收再利用等管理策略以達零廢棄的目標</t>
    </r>
    <phoneticPr fontId="9" type="noConversion"/>
  </si>
  <si>
    <r>
      <t xml:space="preserve">3-1-3 </t>
    </r>
    <r>
      <rPr>
        <sz val="12"/>
        <color rgb="FF000000"/>
        <rFont val="標楷體"/>
        <family val="4"/>
        <charset val="136"/>
      </rPr>
      <t>已訂定相關廢棄物減量計畫</t>
    </r>
    <phoneticPr fontId="9" type="noConversion"/>
  </si>
  <si>
    <r>
      <t xml:space="preserve">3-1-4 </t>
    </r>
    <r>
      <rPr>
        <sz val="12"/>
        <color rgb="FF000000"/>
        <rFont val="標楷體"/>
        <family val="4"/>
        <charset val="136"/>
      </rPr>
      <t>已推動相關教育訓練</t>
    </r>
    <phoneticPr fontId="9" type="noConversion"/>
  </si>
  <si>
    <r>
      <t xml:space="preserve">3-1-5 </t>
    </r>
    <r>
      <rPr>
        <sz val="12"/>
        <color rgb="FF000000"/>
        <rFont val="標楷體"/>
        <family val="4"/>
        <charset val="136"/>
      </rPr>
      <t>已委託相關主管機關核可之處理商處理廠內應處置之廢棄物及合約有效期</t>
    </r>
    <phoneticPr fontId="9" type="noConversion"/>
  </si>
  <si>
    <r>
      <t xml:space="preserve">3-1-6 </t>
    </r>
    <r>
      <rPr>
        <sz val="12"/>
        <color rgb="FF000000"/>
        <rFont val="標楷體"/>
        <family val="4"/>
        <charset val="136"/>
      </rPr>
      <t>已建立廢棄物運轉整合小組，進行定期追蹤廢棄物流向、處理情形與開會檢討</t>
    </r>
    <phoneticPr fontId="9" type="noConversion"/>
  </si>
  <si>
    <r>
      <t xml:space="preserve">3-1-7 </t>
    </r>
    <r>
      <rPr>
        <sz val="12"/>
        <color rgb="FF000000"/>
        <rFont val="標楷體"/>
        <family val="4"/>
        <charset val="136"/>
      </rPr>
      <t>已建立廢棄物處理資料庫系統</t>
    </r>
    <phoneticPr fontId="9" type="noConversion"/>
  </si>
  <si>
    <r>
      <t xml:space="preserve">3-1-8 </t>
    </r>
    <r>
      <rPr>
        <sz val="12"/>
        <color rgb="FF000000"/>
        <rFont val="標楷體"/>
        <family val="4"/>
        <charset val="136"/>
      </rPr>
      <t>已執行工廠內部廢棄物清除處理自我稽核</t>
    </r>
    <phoneticPr fontId="9" type="noConversion"/>
  </si>
  <si>
    <r>
      <t xml:space="preserve">3-1-9 </t>
    </r>
    <r>
      <rPr>
        <sz val="12"/>
        <color rgb="FF000000"/>
        <rFont val="標楷體"/>
        <family val="4"/>
        <charset val="136"/>
      </rPr>
      <t>已對事業廢棄物的處理過程皆有明確紀錄可查詢</t>
    </r>
    <phoneticPr fontId="9" type="noConversion"/>
  </si>
  <si>
    <r>
      <t xml:space="preserve">3-1-10 </t>
    </r>
    <r>
      <rPr>
        <sz val="12"/>
        <color rgb="FF000000"/>
        <rFont val="標楷體"/>
        <family val="4"/>
        <charset val="136"/>
      </rPr>
      <t>不具相容性之事業廢棄物應分開清除</t>
    </r>
    <phoneticPr fontId="9" type="noConversion"/>
  </si>
  <si>
    <r>
      <t xml:space="preserve">3-1-11 </t>
    </r>
    <r>
      <rPr>
        <sz val="12"/>
        <color rgb="FF000000"/>
        <rFont val="標楷體"/>
        <family val="4"/>
        <charset val="136"/>
      </rPr>
      <t>有害事業廢棄物與一般事業廢棄物分開儲存</t>
    </r>
    <phoneticPr fontId="9" type="noConversion"/>
  </si>
  <si>
    <r>
      <t xml:space="preserve">3-1-12 </t>
    </r>
    <r>
      <rPr>
        <sz val="12"/>
        <color rgb="FF000000"/>
        <rFont val="標楷體"/>
        <family val="4"/>
        <charset val="136"/>
      </rPr>
      <t>廢棄物妥善處理率是否</t>
    </r>
    <r>
      <rPr>
        <sz val="12"/>
        <color rgb="FF000000"/>
        <rFont val="Times New Roman"/>
        <family val="1"/>
      </rPr>
      <t>100%</t>
    </r>
    <phoneticPr fontId="9" type="noConversion"/>
  </si>
  <si>
    <r>
      <t xml:space="preserve">3-1-13 </t>
    </r>
    <r>
      <rPr>
        <sz val="12"/>
        <color rgb="FF000000"/>
        <rFont val="標楷體"/>
        <family val="4"/>
        <charset val="136"/>
      </rPr>
      <t>事業廢棄物減量計畫目標是否達成</t>
    </r>
    <phoneticPr fontId="9" type="noConversion"/>
  </si>
  <si>
    <r>
      <t xml:space="preserve">2-1-1 </t>
    </r>
    <r>
      <rPr>
        <sz val="12"/>
        <color rgb="FF000000"/>
        <rFont val="標楷體"/>
        <family val="4"/>
        <charset val="136"/>
      </rPr>
      <t>工廠管理者是否直接參與各項廠房流程管理程序之擬定</t>
    </r>
    <phoneticPr fontId="9" type="noConversion"/>
  </si>
  <si>
    <r>
      <t xml:space="preserve">2-1-2 </t>
    </r>
    <r>
      <rPr>
        <sz val="12"/>
        <color rgb="FF000000"/>
        <rFont val="標楷體"/>
        <family val="4"/>
        <charset val="136"/>
      </rPr>
      <t>是否已將最小化能資源投入納入廠房流程管理目標</t>
    </r>
    <phoneticPr fontId="9" type="noConversion"/>
  </si>
  <si>
    <r>
      <t xml:space="preserve">2-1-3 </t>
    </r>
    <r>
      <rPr>
        <sz val="12"/>
        <color rgb="FF000000"/>
        <rFont val="標楷體"/>
        <family val="4"/>
        <charset val="136"/>
      </rPr>
      <t>是否已鑑別廠房中之核心流程</t>
    </r>
    <r>
      <rPr>
        <sz val="12"/>
        <color rgb="FF000000"/>
        <rFont val="Times New Roman"/>
        <family val="1"/>
      </rPr>
      <t>(core process)</t>
    </r>
    <r>
      <rPr>
        <sz val="12"/>
        <color rgb="FF000000"/>
        <rFont val="標楷體"/>
        <family val="4"/>
        <charset val="136"/>
      </rPr>
      <t>與輔助流程</t>
    </r>
    <r>
      <rPr>
        <sz val="12"/>
        <color rgb="FF000000"/>
        <rFont val="Times New Roman"/>
        <family val="1"/>
      </rPr>
      <t>(supporting process)</t>
    </r>
    <phoneticPr fontId="9" type="noConversion"/>
  </si>
  <si>
    <r>
      <t xml:space="preserve">2-1-4 </t>
    </r>
    <r>
      <rPr>
        <sz val="12"/>
        <color rgb="FF000000"/>
        <rFont val="標楷體"/>
        <family val="4"/>
        <charset val="136"/>
      </rPr>
      <t>是否已指定各流程之負責人</t>
    </r>
    <phoneticPr fontId="9" type="noConversion"/>
  </si>
  <si>
    <r>
      <t xml:space="preserve">2-1-5 </t>
    </r>
    <r>
      <rPr>
        <sz val="12"/>
        <color rgb="FF000000"/>
        <rFont val="標楷體"/>
        <family val="4"/>
        <charset val="136"/>
      </rPr>
      <t>是否已確定各流程範圍大小之適當性</t>
    </r>
    <phoneticPr fontId="9" type="noConversion"/>
  </si>
  <si>
    <r>
      <t xml:space="preserve">2-1-6 </t>
    </r>
    <r>
      <rPr>
        <sz val="12"/>
        <color rgb="FF000000"/>
        <rFont val="標楷體"/>
        <family val="4"/>
        <charset val="136"/>
      </rPr>
      <t>是否已鑑別各流程範圍內包括哪些作業活動、投入及產出</t>
    </r>
    <phoneticPr fontId="9" type="noConversion"/>
  </si>
  <si>
    <r>
      <t xml:space="preserve">2-1-7 </t>
    </r>
    <r>
      <rPr>
        <sz val="12"/>
        <color rgb="FF000000"/>
        <rFont val="標楷體"/>
        <family val="4"/>
        <charset val="136"/>
      </rPr>
      <t>是否已定義各流程作業活動順序</t>
    </r>
    <phoneticPr fontId="9" type="noConversion"/>
  </si>
  <si>
    <r>
      <t xml:space="preserve">2-1-8 </t>
    </r>
    <r>
      <rPr>
        <sz val="12"/>
        <color rgb="FF000000"/>
        <rFont val="標楷體"/>
        <family val="4"/>
        <charset val="136"/>
      </rPr>
      <t>各流程是否已設定足夠之管制項目以確保生產產品之數量及品質</t>
    </r>
    <phoneticPr fontId="9" type="noConversion"/>
  </si>
  <si>
    <r>
      <t xml:space="preserve">2-1-9 </t>
    </r>
    <r>
      <rPr>
        <sz val="12"/>
        <color rgb="FF000000"/>
        <rFont val="標楷體"/>
        <family val="4"/>
        <charset val="136"/>
      </rPr>
      <t>各流程是否可獨立解決問題而少受其他流程影響</t>
    </r>
    <phoneticPr fontId="9" type="noConversion"/>
  </si>
  <si>
    <r>
      <t xml:space="preserve">2-1-10 </t>
    </r>
    <r>
      <rPr>
        <sz val="12"/>
        <color rgb="FF000000"/>
        <rFont val="標楷體"/>
        <family val="4"/>
        <charset val="136"/>
      </rPr>
      <t>是否已建立跨部門之流程管理方式</t>
    </r>
    <phoneticPr fontId="9" type="noConversion"/>
  </si>
  <si>
    <r>
      <t xml:space="preserve">2-1-11 </t>
    </r>
    <r>
      <rPr>
        <sz val="12"/>
        <color rgb="FF000000"/>
        <rFont val="標楷體"/>
        <family val="4"/>
        <charset val="136"/>
      </rPr>
      <t>各流程中之人員是否清楚流程運作相關細節(如物料來源、何時投入物料、作業時間、產出產品、後續接手之程序與人員等)</t>
    </r>
    <phoneticPr fontId="9" type="noConversion"/>
  </si>
  <si>
    <r>
      <t xml:space="preserve">2-1-12 </t>
    </r>
    <r>
      <rPr>
        <sz val="12"/>
        <color rgb="FF000000"/>
        <rFont val="標楷體"/>
        <family val="4"/>
        <charset val="136"/>
      </rPr>
      <t>現場人員是否清楚各流程使用之表單及文件</t>
    </r>
    <phoneticPr fontId="9" type="noConversion"/>
  </si>
  <si>
    <r>
      <t xml:space="preserve">2-1-13 </t>
    </r>
    <r>
      <rPr>
        <sz val="12"/>
        <color rgb="FF000000"/>
        <rFont val="標楷體"/>
        <family val="4"/>
        <charset val="136"/>
      </rPr>
      <t>是否定期檢討各流程之執行方式及成效</t>
    </r>
    <phoneticPr fontId="9" type="noConversion"/>
  </si>
  <si>
    <r>
      <t xml:space="preserve">2-1-14 </t>
    </r>
    <r>
      <rPr>
        <sz val="12"/>
        <color rgb="FF000000"/>
        <rFont val="標楷體"/>
        <family val="4"/>
        <charset val="136"/>
      </rPr>
      <t>流程是否已進行簡化、相似流程是否已進行合併</t>
    </r>
    <phoneticPr fontId="9" type="noConversion"/>
  </si>
  <si>
    <r>
      <t xml:space="preserve">2-1-15 </t>
    </r>
    <r>
      <rPr>
        <sz val="12"/>
        <color rgb="FF000000"/>
        <rFont val="標楷體"/>
        <family val="4"/>
        <charset val="136"/>
      </rPr>
      <t>流程之產出於效率、品質等面向是否符合客戶需求</t>
    </r>
    <phoneticPr fontId="9" type="noConversion"/>
  </si>
  <si>
    <r>
      <t xml:space="preserve">2-1-16 </t>
    </r>
    <r>
      <rPr>
        <sz val="12"/>
        <color rgb="FF000000"/>
        <rFont val="標楷體"/>
        <family val="4"/>
        <charset val="136"/>
      </rPr>
      <t>各流程中是否運用最少資源</t>
    </r>
    <phoneticPr fontId="9" type="noConversion"/>
  </si>
  <si>
    <r>
      <t xml:space="preserve">2-1-17 </t>
    </r>
    <r>
      <rPr>
        <sz val="12"/>
        <color rgb="FF000000"/>
        <rFont val="標楷體"/>
        <family val="4"/>
        <charset val="136"/>
      </rPr>
      <t>現行廠房流程管理方式是否可適應不同型態之客戶要求或改變</t>
    </r>
    <phoneticPr fontId="9" type="noConversion"/>
  </si>
  <si>
    <r>
      <t xml:space="preserve">3-2-1 </t>
    </r>
    <r>
      <rPr>
        <sz val="12"/>
        <color rgb="FF000000"/>
        <rFont val="標楷體"/>
        <family val="4"/>
        <charset val="136"/>
      </rPr>
      <t>已明確訂定管末處理設備零異常目標</t>
    </r>
    <phoneticPr fontId="9" type="noConversion"/>
  </si>
  <si>
    <r>
      <t xml:space="preserve">3-2-2 </t>
    </r>
    <r>
      <rPr>
        <sz val="12"/>
        <color rgb="FF000000"/>
        <rFont val="標楷體"/>
        <family val="4"/>
        <charset val="136"/>
      </rPr>
      <t>已定期保養管末處理設備</t>
    </r>
    <phoneticPr fontId="9" type="noConversion"/>
  </si>
  <si>
    <r>
      <t xml:space="preserve">3-2-3 </t>
    </r>
    <r>
      <rPr>
        <sz val="12"/>
        <color rgb="FF000000"/>
        <rFont val="標楷體"/>
        <family val="4"/>
        <charset val="136"/>
      </rPr>
      <t>已定期檢測空氣污染、水體污染排放濃度</t>
    </r>
    <phoneticPr fontId="9" type="noConversion"/>
  </si>
  <si>
    <r>
      <t xml:space="preserve">3-2-4 </t>
    </r>
    <r>
      <rPr>
        <sz val="12"/>
        <color rgb="FF000000"/>
        <rFont val="標楷體"/>
        <family val="4"/>
        <charset val="136"/>
      </rPr>
      <t>已定期監測管末處理能力</t>
    </r>
    <phoneticPr fontId="9" type="noConversion"/>
  </si>
  <si>
    <r>
      <t xml:space="preserve">3-2-5 </t>
    </r>
    <r>
      <rPr>
        <sz val="12"/>
        <color rgb="FF000000"/>
        <rFont val="標楷體"/>
        <family val="4"/>
        <charset val="136"/>
      </rPr>
      <t>已定期演練管末處理異常與應變處理能力</t>
    </r>
    <phoneticPr fontId="9" type="noConversion"/>
  </si>
  <si>
    <r>
      <t xml:space="preserve">3-2-6 </t>
    </r>
    <r>
      <rPr>
        <sz val="12"/>
        <color rgb="FF000000"/>
        <rFont val="標楷體"/>
        <family val="4"/>
        <charset val="136"/>
      </rPr>
      <t>已增設管末處理能力監測設備</t>
    </r>
    <phoneticPr fontId="9" type="noConversion"/>
  </si>
  <si>
    <r>
      <t xml:space="preserve">3-2-7 </t>
    </r>
    <r>
      <rPr>
        <sz val="12"/>
        <color rgb="FF000000"/>
        <rFont val="標楷體"/>
        <family val="4"/>
        <charset val="136"/>
      </rPr>
      <t>已定期安排廠內人員處理管末處理設備異常之教育訓練</t>
    </r>
    <phoneticPr fontId="9" type="noConversion"/>
  </si>
  <si>
    <r>
      <t xml:space="preserve">3-2-8 </t>
    </r>
    <r>
      <rPr>
        <sz val="12"/>
        <color rgb="FF000000"/>
        <rFont val="標楷體"/>
        <family val="4"/>
        <charset val="136"/>
      </rPr>
      <t>已導入最佳可行性處理技術</t>
    </r>
    <phoneticPr fontId="9" type="noConversion"/>
  </si>
  <si>
    <r>
      <t xml:space="preserve">3-2-9 </t>
    </r>
    <r>
      <rPr>
        <sz val="12"/>
        <color rgb="FF000000"/>
        <rFont val="標楷體"/>
        <family val="4"/>
        <charset val="136"/>
      </rPr>
      <t>近一年未有環保法規違規紀錄</t>
    </r>
    <phoneticPr fontId="9" type="noConversion"/>
  </si>
  <si>
    <r>
      <t xml:space="preserve">3-2-10 </t>
    </r>
    <r>
      <rPr>
        <sz val="12"/>
        <color rgb="FF000000"/>
        <rFont val="標楷體"/>
        <family val="4"/>
        <charset val="136"/>
      </rPr>
      <t>近一年未有設備異常之紀錄</t>
    </r>
    <phoneticPr fontId="9" type="noConversion"/>
  </si>
  <si>
    <r>
      <t xml:space="preserve">3-2-11 </t>
    </r>
    <r>
      <rPr>
        <sz val="12"/>
        <color rgb="FF000000"/>
        <rFont val="標楷體"/>
        <family val="4"/>
        <charset val="136"/>
      </rPr>
      <t>檢測報告數據是否超標</t>
    </r>
    <phoneticPr fontId="9" type="noConversion"/>
  </si>
  <si>
    <t>V2024</t>
    <phoneticPr fontId="9" type="noConversion"/>
  </si>
  <si>
    <r>
      <t xml:space="preserve">4-1-1 </t>
    </r>
    <r>
      <rPr>
        <sz val="12"/>
        <color rgb="FF000000"/>
        <rFont val="標楷體"/>
        <family val="4"/>
        <charset val="136"/>
      </rPr>
      <t>已將物質節約設計納入公司規範中</t>
    </r>
    <phoneticPr fontId="9" type="noConversion"/>
  </si>
  <si>
    <r>
      <t xml:space="preserve">4-1-2 </t>
    </r>
    <r>
      <rPr>
        <sz val="12"/>
        <color rgb="FF000000"/>
        <rFont val="標楷體"/>
        <family val="4"/>
        <charset val="136"/>
      </rPr>
      <t>已明確訂定物質節約設計之執行計畫或目標</t>
    </r>
    <phoneticPr fontId="9" type="noConversion"/>
  </si>
  <si>
    <r>
      <t xml:space="preserve">4-1-3 </t>
    </r>
    <r>
      <rPr>
        <sz val="12"/>
        <color rgb="FF000000"/>
        <rFont val="標楷體"/>
        <family val="4"/>
        <charset val="136"/>
      </rPr>
      <t>已將產品排版最佳化納入產品設計考量</t>
    </r>
    <phoneticPr fontId="9" type="noConversion"/>
  </si>
  <si>
    <r>
      <t xml:space="preserve">4-1-4 </t>
    </r>
    <r>
      <rPr>
        <sz val="12"/>
        <color rgb="FF000000"/>
        <rFont val="標楷體"/>
        <family val="4"/>
        <charset val="136"/>
      </rPr>
      <t>已將「減少包裝材料使用量」納入產品設計考量</t>
    </r>
    <phoneticPr fontId="9" type="noConversion"/>
  </si>
  <si>
    <r>
      <t xml:space="preserve">4-1-5 </t>
    </r>
    <r>
      <rPr>
        <sz val="12"/>
        <color rgb="FF000000"/>
        <rFont val="標楷體"/>
        <family val="4"/>
        <charset val="136"/>
      </rPr>
      <t>與客戶討論使用環保材質替代可行性</t>
    </r>
    <phoneticPr fontId="9" type="noConversion"/>
  </si>
  <si>
    <r>
      <t xml:space="preserve">4-1-6 </t>
    </r>
    <r>
      <rPr>
        <sz val="12"/>
        <color rgb="FF000000"/>
        <rFont val="標楷體"/>
        <family val="4"/>
        <charset val="136"/>
      </rPr>
      <t>已要求供應商針對供貨之材料</t>
    </r>
    <r>
      <rPr>
        <sz val="12"/>
        <color rgb="FF000000"/>
        <rFont val="Times New Roman"/>
        <family val="1"/>
      </rPr>
      <t>/</t>
    </r>
    <r>
      <rPr>
        <sz val="12"/>
        <color rgb="FF000000"/>
        <rFont val="標楷體"/>
        <family val="4"/>
        <charset val="136"/>
      </rPr>
      <t>元件進行物質節約設計</t>
    </r>
    <phoneticPr fontId="9" type="noConversion"/>
  </si>
  <si>
    <r>
      <t xml:space="preserve">4-1-7 </t>
    </r>
    <r>
      <rPr>
        <sz val="12"/>
        <color rgb="FF000000"/>
        <rFont val="標楷體"/>
        <family val="4"/>
        <charset val="136"/>
      </rPr>
      <t>其他產品材料之物質節約作法</t>
    </r>
    <phoneticPr fontId="9" type="noConversion"/>
  </si>
  <si>
    <r>
      <t xml:space="preserve">4-1-8 </t>
    </r>
    <r>
      <rPr>
        <sz val="12"/>
        <color rgb="FF000000"/>
        <rFont val="標楷體"/>
        <family val="4"/>
        <charset val="136"/>
      </rPr>
      <t>產品執行物質節約設計方案數</t>
    </r>
    <phoneticPr fontId="9" type="noConversion"/>
  </si>
  <si>
    <r>
      <t xml:space="preserve">4-1-9 </t>
    </r>
    <r>
      <rPr>
        <sz val="12"/>
        <color rgb="FF000000"/>
        <rFont val="標楷體"/>
        <family val="4"/>
        <charset val="136"/>
      </rPr>
      <t>產品達成物質節約目標之比例</t>
    </r>
    <phoneticPr fontId="9" type="noConversion"/>
  </si>
  <si>
    <r>
      <t xml:space="preserve">4-2-1 </t>
    </r>
    <r>
      <rPr>
        <sz val="12"/>
        <color rgb="FF000000"/>
        <rFont val="標楷體"/>
        <family val="4"/>
        <charset val="136"/>
      </rPr>
      <t>已將廢棄物減量設計納入公司規範或程序中</t>
    </r>
    <phoneticPr fontId="9" type="noConversion"/>
  </si>
  <si>
    <r>
      <t xml:space="preserve">4-2-2 </t>
    </r>
    <r>
      <rPr>
        <sz val="12"/>
        <color rgb="FF000000"/>
        <rFont val="標楷體"/>
        <family val="4"/>
        <charset val="136"/>
      </rPr>
      <t>已訂定廢棄物減量設計之執行計畫或目標</t>
    </r>
    <phoneticPr fontId="9" type="noConversion"/>
  </si>
  <si>
    <r>
      <t xml:space="preserve">4-2-3 </t>
    </r>
    <r>
      <rPr>
        <sz val="12"/>
        <color rgb="FF000000"/>
        <rFont val="標楷體"/>
        <family val="4"/>
        <charset val="136"/>
      </rPr>
      <t>設計藉由替代材質減少產品的重量計畫或程序</t>
    </r>
    <phoneticPr fontId="9" type="noConversion"/>
  </si>
  <si>
    <r>
      <t xml:space="preserve">4-2-4 </t>
    </r>
    <r>
      <rPr>
        <sz val="12"/>
        <color rgb="FF000000"/>
        <rFont val="標楷體"/>
        <family val="4"/>
        <charset val="136"/>
      </rPr>
      <t>執行使用友善環境材質改善計畫或程序</t>
    </r>
    <phoneticPr fontId="9" type="noConversion"/>
  </si>
  <si>
    <r>
      <t xml:space="preserve">4-2-5 </t>
    </r>
    <r>
      <rPr>
        <sz val="12"/>
        <color rgb="FF000000"/>
        <rFont val="標楷體"/>
        <family val="4"/>
        <charset val="136"/>
      </rPr>
      <t>要求供應商設計減少產品的使用計畫或程序</t>
    </r>
    <phoneticPr fontId="9" type="noConversion"/>
  </si>
  <si>
    <r>
      <t xml:space="preserve">4-2-6 </t>
    </r>
    <r>
      <rPr>
        <sz val="12"/>
        <color rgb="FF000000"/>
        <rFont val="標楷體"/>
        <family val="4"/>
        <charset val="136"/>
      </rPr>
      <t>執行環境化設計相關程序計畫或程序</t>
    </r>
    <phoneticPr fontId="9" type="noConversion"/>
  </si>
  <si>
    <r>
      <t xml:space="preserve">4-2-7 </t>
    </r>
    <r>
      <rPr>
        <sz val="12"/>
        <color rgb="FF000000"/>
        <rFont val="標楷體"/>
        <family val="4"/>
        <charset val="136"/>
      </rPr>
      <t>產品執行廢棄物減量設計具有成果</t>
    </r>
    <phoneticPr fontId="9" type="noConversion"/>
  </si>
  <si>
    <r>
      <t xml:space="preserve">4-2-8 </t>
    </r>
    <r>
      <rPr>
        <sz val="12"/>
        <color rgb="FF000000"/>
        <rFont val="標楷體"/>
        <family val="4"/>
        <charset val="136"/>
      </rPr>
      <t>產品達成廢棄物減量設計目標者</t>
    </r>
    <phoneticPr fontId="9" type="noConversion"/>
  </si>
  <si>
    <r>
      <t xml:space="preserve">4-3-1 </t>
    </r>
    <r>
      <rPr>
        <sz val="12"/>
        <color rgb="FF000000"/>
        <rFont val="標楷體"/>
        <family val="4"/>
        <charset val="136"/>
      </rPr>
      <t>已將可回收再利用設計納入公司規範或程序中</t>
    </r>
    <phoneticPr fontId="9" type="noConversion"/>
  </si>
  <si>
    <r>
      <t xml:space="preserve">4-3-2 </t>
    </r>
    <r>
      <rPr>
        <sz val="12"/>
        <color rgb="FF000000"/>
        <rFont val="標楷體"/>
        <family val="4"/>
        <charset val="136"/>
      </rPr>
      <t>已訂定可回收再利用設計之目標</t>
    </r>
    <phoneticPr fontId="9" type="noConversion"/>
  </si>
  <si>
    <r>
      <t xml:space="preserve">4-3-3 </t>
    </r>
    <r>
      <rPr>
        <sz val="12"/>
        <color rgb="FF000000"/>
        <rFont val="標楷體"/>
        <family val="4"/>
        <charset val="136"/>
      </rPr>
      <t>設計使用可回收的材質計畫</t>
    </r>
    <phoneticPr fontId="9" type="noConversion"/>
  </si>
  <si>
    <r>
      <t xml:space="preserve">4-3-4 </t>
    </r>
    <r>
      <rPr>
        <sz val="12"/>
        <color rgb="FF000000"/>
        <rFont val="標楷體"/>
        <family val="4"/>
        <charset val="136"/>
      </rPr>
      <t>已將「產品機構件使用單一材質」納入產品設計程序</t>
    </r>
    <phoneticPr fontId="9" type="noConversion"/>
  </si>
  <si>
    <r>
      <t xml:space="preserve">4-3-5 </t>
    </r>
    <r>
      <rPr>
        <sz val="12"/>
        <color rgb="FF000000"/>
        <rFont val="標楷體"/>
        <family val="4"/>
        <charset val="136"/>
      </rPr>
      <t>執行產品能退還給上游機構再使用改善計畫</t>
    </r>
    <phoneticPr fontId="9" type="noConversion"/>
  </si>
  <si>
    <r>
      <t xml:space="preserve">4-3-5 </t>
    </r>
    <r>
      <rPr>
        <sz val="12"/>
        <color rgb="FF000000"/>
        <rFont val="標楷體"/>
        <family val="4"/>
        <charset val="136"/>
      </rPr>
      <t>執行產品的各組件具有回收管道之改善計畫或程序</t>
    </r>
    <phoneticPr fontId="9" type="noConversion"/>
  </si>
  <si>
    <r>
      <t xml:space="preserve">4-3-6 </t>
    </r>
    <r>
      <rPr>
        <sz val="12"/>
        <color rgb="FF000000"/>
        <rFont val="標楷體"/>
        <family val="4"/>
        <charset val="136"/>
      </rPr>
      <t>其它可有採用可回收再利用設計之程序</t>
    </r>
    <phoneticPr fontId="9" type="noConversion"/>
  </si>
  <si>
    <r>
      <t xml:space="preserve">4-3-7 </t>
    </r>
    <r>
      <rPr>
        <sz val="12"/>
        <color rgb="FF000000"/>
        <rFont val="標楷體"/>
        <family val="4"/>
        <charset val="136"/>
      </rPr>
      <t>產品執行可回收再利用設計具有實績</t>
    </r>
    <phoneticPr fontId="9" type="noConversion"/>
  </si>
  <si>
    <r>
      <t xml:space="preserve">4-3-8 </t>
    </r>
    <r>
      <rPr>
        <sz val="12"/>
        <color rgb="FF000000"/>
        <rFont val="標楷體"/>
        <family val="4"/>
        <charset val="136"/>
      </rPr>
      <t>產品達成可回收再利用設計達成目標</t>
    </r>
    <phoneticPr fontId="9" type="noConversion"/>
  </si>
  <si>
    <r>
      <t xml:space="preserve">5-1-4 </t>
    </r>
    <r>
      <rPr>
        <sz val="12"/>
        <color rgb="FF000000"/>
        <rFont val="標楷體"/>
        <family val="4"/>
        <charset val="136"/>
      </rPr>
      <t>產品設計準則已經低毒性設計納入規範條文</t>
    </r>
    <phoneticPr fontId="9" type="noConversion"/>
  </si>
  <si>
    <r>
      <t xml:space="preserve">5-1-1 </t>
    </r>
    <r>
      <rPr>
        <sz val="12"/>
        <color rgb="FF000000"/>
        <rFont val="標楷體"/>
        <family val="4"/>
        <charset val="136"/>
      </rPr>
      <t>已將低毒性設計納入公司環境策略中</t>
    </r>
    <phoneticPr fontId="9" type="noConversion"/>
  </si>
  <si>
    <r>
      <t xml:space="preserve">5-1-2 </t>
    </r>
    <r>
      <rPr>
        <sz val="12"/>
        <color rgb="FF000000"/>
        <rFont val="標楷體"/>
        <family val="4"/>
        <charset val="136"/>
      </rPr>
      <t>公司環境策略中納入產品符合危害物質管制規範之目標</t>
    </r>
    <phoneticPr fontId="9" type="noConversion"/>
  </si>
  <si>
    <r>
      <t xml:space="preserve">5-1-3 </t>
    </r>
    <r>
      <rPr>
        <sz val="12"/>
        <color rgb="FF000000"/>
        <rFont val="標楷體"/>
        <family val="4"/>
        <charset val="136"/>
      </rPr>
      <t>高層批准及宣示產品危害物質管理策略，並已傳達並為公司成員所了解</t>
    </r>
    <phoneticPr fontId="9" type="noConversion"/>
  </si>
  <si>
    <r>
      <t xml:space="preserve">5-1-5 </t>
    </r>
    <r>
      <rPr>
        <sz val="12"/>
        <color rgb="FF000000"/>
        <rFont val="標楷體"/>
        <family val="4"/>
        <charset val="136"/>
      </rPr>
      <t>已建立產品使用原料之化學特性資料庫</t>
    </r>
    <phoneticPr fontId="9" type="noConversion"/>
  </si>
  <si>
    <r>
      <t xml:space="preserve">5-1-6 </t>
    </r>
    <r>
      <rPr>
        <sz val="12"/>
        <color rgb="FF000000"/>
        <rFont val="標楷體"/>
        <family val="4"/>
        <charset val="136"/>
      </rPr>
      <t>產品已符合全球性之危害物質管理規範</t>
    </r>
    <phoneticPr fontId="9" type="noConversion"/>
  </si>
  <si>
    <r>
      <t xml:space="preserve">5-1-7 </t>
    </r>
    <r>
      <rPr>
        <sz val="12"/>
        <color rgb="FF000000"/>
        <rFont val="標楷體"/>
        <family val="4"/>
        <charset val="136"/>
      </rPr>
      <t>定期供新產品使用原料之化學特性資料庫</t>
    </r>
    <phoneticPr fontId="9" type="noConversion"/>
  </si>
  <si>
    <r>
      <t xml:space="preserve">5-1-8 </t>
    </r>
    <r>
      <rPr>
        <sz val="12"/>
        <color rgb="FF000000"/>
        <rFont val="標楷體"/>
        <family val="4"/>
        <charset val="136"/>
      </rPr>
      <t>定期辦理危害物質管理教育訓練，並透過考核以確認相關人員之技能與知識可有效達成危害物質管理工作</t>
    </r>
    <phoneticPr fontId="9" type="noConversion"/>
  </si>
  <si>
    <r>
      <t xml:space="preserve">5-1-9 </t>
    </r>
    <r>
      <rPr>
        <sz val="12"/>
        <color rgb="FF000000"/>
        <rFont val="標楷體"/>
        <family val="4"/>
        <charset val="136"/>
      </rPr>
      <t>定期檢討產品原料組成，特別針對可能產生毒性之原料尋找替代材料已對檢測出有害物質之產品找出替代材料或是解決方法</t>
    </r>
    <phoneticPr fontId="9" type="noConversion"/>
  </si>
  <si>
    <r>
      <t xml:space="preserve">5-1-10 </t>
    </r>
    <r>
      <rPr>
        <sz val="12"/>
        <color rgb="FF000000"/>
        <rFont val="標楷體"/>
        <family val="4"/>
        <charset val="136"/>
      </rPr>
      <t>物質要求製程採取預防措施，以避免可能的毒性污染</t>
    </r>
    <phoneticPr fontId="9" type="noConversion"/>
  </si>
  <si>
    <r>
      <t xml:space="preserve">5-1-11 </t>
    </r>
    <r>
      <rPr>
        <sz val="12"/>
        <color rgb="FF000000"/>
        <rFont val="標楷體"/>
        <family val="4"/>
        <charset val="136"/>
      </rPr>
      <t>通過相關危害物質管理系統標準之驗證</t>
    </r>
    <phoneticPr fontId="9" type="noConversion"/>
  </si>
  <si>
    <r>
      <t xml:space="preserve">5-1-12 </t>
    </r>
    <r>
      <rPr>
        <sz val="12"/>
        <color rgb="FF000000"/>
        <rFont val="標楷體"/>
        <family val="4"/>
        <charset val="136"/>
      </rPr>
      <t>產品受召回或客戶退回之案件數</t>
    </r>
    <phoneticPr fontId="9" type="noConversion"/>
  </si>
  <si>
    <r>
      <t xml:space="preserve">5-1-13 </t>
    </r>
    <r>
      <rPr>
        <sz val="12"/>
        <color rgb="FF000000"/>
        <rFont val="標楷體"/>
        <family val="4"/>
        <charset val="136"/>
      </rPr>
      <t>產品取得與低毒化有關之客戶綠色伙伴證書</t>
    </r>
    <phoneticPr fontId="9" type="noConversion"/>
  </si>
  <si>
    <r>
      <t xml:space="preserve">5-2-1 </t>
    </r>
    <r>
      <rPr>
        <sz val="12"/>
        <color rgb="FF000000"/>
        <rFont val="標楷體"/>
        <family val="4"/>
        <charset val="136"/>
      </rPr>
      <t>是否於組織內制定相關政策，如：環境、能源、品質、安全等</t>
    </r>
    <phoneticPr fontId="9" type="noConversion"/>
  </si>
  <si>
    <r>
      <t xml:space="preserve">5-2-2 </t>
    </r>
    <r>
      <rPr>
        <sz val="12"/>
        <color rgb="FF000000"/>
        <rFont val="標楷體"/>
        <family val="4"/>
        <charset val="136"/>
      </rPr>
      <t>已規劃推動國際管理系統相關活動</t>
    </r>
    <phoneticPr fontId="9" type="noConversion"/>
  </si>
  <si>
    <r>
      <t xml:space="preserve">5-2-3 </t>
    </r>
    <r>
      <rPr>
        <sz val="12"/>
        <color rgb="FF000000"/>
        <rFont val="標楷體"/>
        <family val="4"/>
        <charset val="136"/>
      </rPr>
      <t>已制定管理系統相關的活動規範</t>
    </r>
    <r>
      <rPr>
        <sz val="12"/>
        <color rgb="FF000000"/>
        <rFont val="Times New Roman"/>
        <family val="1"/>
      </rPr>
      <t xml:space="preserve"> </t>
    </r>
    <phoneticPr fontId="9" type="noConversion"/>
  </si>
  <si>
    <r>
      <t xml:space="preserve">5-2-4 </t>
    </r>
    <r>
      <rPr>
        <sz val="12"/>
        <color rgb="FF000000"/>
        <rFont val="標楷體"/>
        <family val="4"/>
        <charset val="136"/>
      </rPr>
      <t>已實施相關教育訓練</t>
    </r>
    <phoneticPr fontId="9" type="noConversion"/>
  </si>
  <si>
    <r>
      <t xml:space="preserve">5-2-5 </t>
    </r>
    <r>
      <rPr>
        <sz val="12"/>
        <color rgb="FF000000"/>
        <rFont val="標楷體"/>
        <family val="4"/>
        <charset val="136"/>
      </rPr>
      <t>已執行內部稽核</t>
    </r>
    <phoneticPr fontId="9" type="noConversion"/>
  </si>
  <si>
    <r>
      <t xml:space="preserve">5-2-6 </t>
    </r>
    <r>
      <rPr>
        <sz val="12"/>
        <color rgb="FF000000"/>
        <rFont val="標楷體"/>
        <family val="4"/>
        <charset val="136"/>
      </rPr>
      <t>已有管理審查實施</t>
    </r>
    <phoneticPr fontId="9" type="noConversion"/>
  </si>
  <si>
    <r>
      <t xml:space="preserve">5-2-7 </t>
    </r>
    <r>
      <rPr>
        <sz val="12"/>
        <color rgb="FF000000"/>
        <rFont val="標楷體"/>
        <family val="4"/>
        <charset val="136"/>
      </rPr>
      <t>已有績效評估作法</t>
    </r>
    <phoneticPr fontId="9" type="noConversion"/>
  </si>
  <si>
    <r>
      <t xml:space="preserve">5-2-8 </t>
    </r>
    <r>
      <rPr>
        <sz val="12"/>
        <color rgb="FF000000"/>
        <rFont val="標楷體"/>
        <family val="4"/>
        <charset val="136"/>
      </rPr>
      <t>是否取得第三者認證</t>
    </r>
    <phoneticPr fontId="9" type="noConversion"/>
  </si>
  <si>
    <r>
      <t xml:space="preserve">5-2-9 </t>
    </r>
    <r>
      <rPr>
        <sz val="12"/>
        <color rgb="FF000000"/>
        <rFont val="標楷體"/>
        <family val="4"/>
        <charset val="136"/>
      </rPr>
      <t>是否有定期由外部單位查驗證</t>
    </r>
    <phoneticPr fontId="9" type="noConversion"/>
  </si>
  <si>
    <r>
      <t xml:space="preserve">5-3-1 </t>
    </r>
    <r>
      <rPr>
        <sz val="12"/>
        <color rgb="FF000000"/>
        <rFont val="標楷體"/>
        <family val="4"/>
        <charset val="136"/>
      </rPr>
      <t>環境政策已包含溫室氣體管理系統</t>
    </r>
    <r>
      <rPr>
        <sz val="12"/>
        <color rgb="FF000000"/>
        <rFont val="Times New Roman"/>
        <family val="1"/>
      </rPr>
      <t>(ISO 14064-1)</t>
    </r>
    <r>
      <rPr>
        <sz val="12"/>
        <color rgb="FF000000"/>
        <rFont val="標楷體"/>
        <family val="4"/>
        <charset val="136"/>
      </rPr>
      <t>之精神</t>
    </r>
    <phoneticPr fontId="9" type="noConversion"/>
  </si>
  <si>
    <r>
      <t xml:space="preserve">5-3-2 </t>
    </r>
    <r>
      <rPr>
        <sz val="12"/>
        <color rgb="FF000000"/>
        <rFont val="標楷體"/>
        <family val="4"/>
        <charset val="136"/>
      </rPr>
      <t>已將產品碳足跡盤查納入公司規範中</t>
    </r>
    <phoneticPr fontId="9" type="noConversion"/>
  </si>
  <si>
    <r>
      <t xml:space="preserve">5-3-3 </t>
    </r>
    <r>
      <rPr>
        <sz val="12"/>
        <color rgb="FF000000"/>
        <rFont val="標楷體"/>
        <family val="4"/>
        <charset val="136"/>
      </rPr>
      <t>已明確訂定組織溫室氣體減量期程與目標</t>
    </r>
    <phoneticPr fontId="9" type="noConversion"/>
  </si>
  <si>
    <r>
      <t xml:space="preserve">5-3-4 </t>
    </r>
    <r>
      <rPr>
        <sz val="12"/>
        <color rgb="FF000000"/>
        <rFont val="標楷體"/>
        <family val="4"/>
        <charset val="136"/>
      </rPr>
      <t>已明確訂定產品碳足跡減量期程與目標</t>
    </r>
    <phoneticPr fontId="9" type="noConversion"/>
  </si>
  <si>
    <r>
      <t xml:space="preserve">5-3-5 </t>
    </r>
    <r>
      <rPr>
        <sz val="12"/>
        <color rgb="FF000000"/>
        <rFont val="標楷體"/>
        <family val="4"/>
        <charset val="136"/>
      </rPr>
      <t>已執行並持續運作組織溫室氣體管理系統</t>
    </r>
    <r>
      <rPr>
        <sz val="12"/>
        <color rgb="FF000000"/>
        <rFont val="Times New Roman"/>
        <family val="1"/>
      </rPr>
      <t>(ISO 14064-1)</t>
    </r>
    <phoneticPr fontId="9" type="noConversion"/>
  </si>
  <si>
    <r>
      <t xml:space="preserve">5-3-6 </t>
    </r>
    <r>
      <rPr>
        <sz val="12"/>
        <color rgb="FF000000"/>
        <rFont val="標楷體"/>
        <family val="4"/>
        <charset val="136"/>
      </rPr>
      <t>已有程序流程執行產品碳足跡計算或程序經驗者</t>
    </r>
    <phoneticPr fontId="9" type="noConversion"/>
  </si>
  <si>
    <r>
      <t xml:space="preserve">5-3-7 </t>
    </r>
    <r>
      <rPr>
        <sz val="12"/>
        <color rgb="FF000000"/>
        <rFont val="標楷體"/>
        <family val="4"/>
        <charset val="136"/>
      </rPr>
      <t>已有先期減量計畫或程序</t>
    </r>
    <phoneticPr fontId="9" type="noConversion"/>
  </si>
  <si>
    <r>
      <t xml:space="preserve">5-3-8 </t>
    </r>
    <r>
      <rPr>
        <sz val="12"/>
        <color rgb="FF000000"/>
        <rFont val="標楷體"/>
        <family val="4"/>
        <charset val="136"/>
      </rPr>
      <t>已執行</t>
    </r>
    <r>
      <rPr>
        <sz val="12"/>
        <color rgb="FF000000"/>
        <rFont val="Times New Roman"/>
        <family val="1"/>
      </rPr>
      <t>ISO 14064-2</t>
    </r>
    <r>
      <rPr>
        <sz val="12"/>
        <color rgb="FF000000"/>
        <rFont val="標楷體"/>
        <family val="4"/>
        <charset val="136"/>
      </rPr>
      <t>溫室氣體減量計畫</t>
    </r>
    <phoneticPr fontId="9" type="noConversion"/>
  </si>
  <si>
    <r>
      <t xml:space="preserve">5-3-9 </t>
    </r>
    <r>
      <rPr>
        <sz val="12"/>
        <color rgb="FF000000"/>
        <rFont val="標楷體"/>
        <family val="4"/>
        <charset val="136"/>
      </rPr>
      <t>已執行產品碳中和</t>
    </r>
    <phoneticPr fontId="9" type="noConversion"/>
  </si>
  <si>
    <r>
      <t xml:space="preserve">5-3-10 </t>
    </r>
    <r>
      <rPr>
        <sz val="12"/>
        <color rgb="FF000000"/>
        <rFont val="標楷體"/>
        <family val="4"/>
        <charset val="136"/>
      </rPr>
      <t>近一年溫室氣體管理系統</t>
    </r>
    <r>
      <rPr>
        <sz val="12"/>
        <color rgb="FF000000"/>
        <rFont val="Times New Roman"/>
        <family val="1"/>
      </rPr>
      <t>(ISO 14064-1)</t>
    </r>
    <r>
      <rPr>
        <sz val="12"/>
        <color rgb="FF000000"/>
        <rFont val="標楷體"/>
        <family val="4"/>
        <charset val="136"/>
      </rPr>
      <t>已通過第三者查證</t>
    </r>
    <phoneticPr fontId="9" type="noConversion"/>
  </si>
  <si>
    <r>
      <t xml:space="preserve">5-3-11 </t>
    </r>
    <r>
      <rPr>
        <sz val="12"/>
        <color rgb="FF000000"/>
        <rFont val="標楷體"/>
        <family val="4"/>
        <charset val="136"/>
      </rPr>
      <t>已完成組織溫室氣體盤查與登錄</t>
    </r>
    <phoneticPr fontId="9" type="noConversion"/>
  </si>
  <si>
    <r>
      <t xml:space="preserve">5-3-12 </t>
    </r>
    <r>
      <rPr>
        <sz val="12"/>
        <color rgb="FF000000"/>
        <rFont val="標楷體"/>
        <family val="4"/>
        <charset val="136"/>
      </rPr>
      <t>已有產品取得碳足跡第三者查證聲明</t>
    </r>
    <phoneticPr fontId="9" type="noConversion"/>
  </si>
  <si>
    <r>
      <t xml:space="preserve">5-3-13 </t>
    </r>
    <r>
      <rPr>
        <sz val="12"/>
        <color rgb="FF000000"/>
        <rFont val="標楷體"/>
        <family val="4"/>
        <charset val="136"/>
      </rPr>
      <t>已執行先期減量並取得先期減量額度</t>
    </r>
    <phoneticPr fontId="9" type="noConversion"/>
  </si>
  <si>
    <r>
      <t xml:space="preserve">5-3-14 </t>
    </r>
    <r>
      <rPr>
        <sz val="12"/>
        <color rgb="FF000000"/>
        <rFont val="標楷體"/>
        <family val="4"/>
        <charset val="136"/>
      </rPr>
      <t>已取得</t>
    </r>
    <r>
      <rPr>
        <sz val="12"/>
        <color rgb="FF000000"/>
        <rFont val="Times New Roman"/>
        <family val="1"/>
      </rPr>
      <t>ISO 14064-2</t>
    </r>
    <r>
      <rPr>
        <sz val="12"/>
        <color rgb="FF000000"/>
        <rFont val="標楷體"/>
        <family val="4"/>
        <charset val="136"/>
      </rPr>
      <t>溫室氣體減量計畫確證與查證</t>
    </r>
    <phoneticPr fontId="9" type="noConversion"/>
  </si>
  <si>
    <r>
      <t xml:space="preserve">5-4-4 </t>
    </r>
    <r>
      <rPr>
        <sz val="12"/>
        <color rgb="FF000000"/>
        <rFont val="標楷體"/>
        <family val="4"/>
        <charset val="136"/>
      </rPr>
      <t>針對重要的利害關係人，建立溝通管道</t>
    </r>
    <phoneticPr fontId="9" type="noConversion"/>
  </si>
  <si>
    <r>
      <t xml:space="preserve">5-4-1 </t>
    </r>
    <r>
      <rPr>
        <sz val="12"/>
        <color rgb="FF000000"/>
        <rFont val="標楷體"/>
        <family val="4"/>
        <charset val="136"/>
      </rPr>
      <t>已明確分析與定義企業的利害關係人</t>
    </r>
    <phoneticPr fontId="9" type="noConversion"/>
  </si>
  <si>
    <r>
      <t xml:space="preserve">5-4-2 </t>
    </r>
    <r>
      <rPr>
        <sz val="12"/>
        <color rgb="FF000000"/>
        <rFont val="標楷體"/>
        <family val="4"/>
        <charset val="136"/>
      </rPr>
      <t>建立顧及所定義之利害關係人之權益相關之政策</t>
    </r>
    <phoneticPr fontId="9" type="noConversion"/>
  </si>
  <si>
    <r>
      <t xml:space="preserve">5-4-3 </t>
    </r>
    <r>
      <rPr>
        <sz val="12"/>
        <color rgb="FF000000"/>
        <rFont val="標楷體"/>
        <family val="4"/>
        <charset val="136"/>
      </rPr>
      <t>建立利害關係人鑑別程序與方法</t>
    </r>
    <phoneticPr fontId="9" type="noConversion"/>
  </si>
  <si>
    <r>
      <t xml:space="preserve">5-4-5 </t>
    </r>
    <r>
      <rPr>
        <sz val="12"/>
        <color rgb="FF000000"/>
        <rFont val="標楷體"/>
        <family val="4"/>
        <charset val="136"/>
      </rPr>
      <t>瞭解利害關係人對於企業的期待</t>
    </r>
    <phoneticPr fontId="9" type="noConversion"/>
  </si>
  <si>
    <r>
      <t xml:space="preserve">5-4-6 </t>
    </r>
    <r>
      <rPr>
        <sz val="12"/>
        <color rgb="FF000000"/>
        <rFont val="標楷體"/>
        <family val="4"/>
        <charset val="136"/>
      </rPr>
      <t>瞭解利害關係人對於企業的所關注之議題</t>
    </r>
    <phoneticPr fontId="9" type="noConversion"/>
  </si>
  <si>
    <r>
      <t xml:space="preserve">5-4-7 </t>
    </r>
    <r>
      <rPr>
        <sz val="12"/>
        <color rgb="FF000000"/>
        <rFont val="標楷體"/>
        <family val="4"/>
        <charset val="136"/>
      </rPr>
      <t>分析及評估利害關係人關心議題對於企業影響程度之優先順序</t>
    </r>
    <phoneticPr fontId="9" type="noConversion"/>
  </si>
  <si>
    <r>
      <t xml:space="preserve">5-4-8 </t>
    </r>
    <r>
      <rPr>
        <sz val="12"/>
        <color rgb="FF000000"/>
        <rFont val="標楷體"/>
        <family val="4"/>
        <charset val="136"/>
      </rPr>
      <t>對於利害關係人關心議題之回應方式</t>
    </r>
    <phoneticPr fontId="9" type="noConversion"/>
  </si>
  <si>
    <r>
      <t xml:space="preserve">5-4-9 </t>
    </r>
    <r>
      <rPr>
        <sz val="12"/>
        <color rgb="FF000000"/>
        <rFont val="標楷體"/>
        <family val="4"/>
        <charset val="136"/>
      </rPr>
      <t>進行利害關係人滿意度之調查</t>
    </r>
    <phoneticPr fontId="9" type="noConversion"/>
  </si>
  <si>
    <r>
      <t xml:space="preserve">5-5-1 </t>
    </r>
    <r>
      <rPr>
        <sz val="12"/>
        <color rgb="FF000000"/>
        <rFont val="標楷體"/>
        <family val="4"/>
        <charset val="136"/>
      </rPr>
      <t>已將綠色供應鏈納入公司規範中</t>
    </r>
    <phoneticPr fontId="9" type="noConversion"/>
  </si>
  <si>
    <r>
      <t xml:space="preserve">5-5-2 </t>
    </r>
    <r>
      <rPr>
        <sz val="12"/>
        <color rgb="FF000000"/>
        <rFont val="標楷體"/>
        <family val="4"/>
        <charset val="136"/>
      </rPr>
      <t>已明確對供應鏈傳達永續策略及價值（透過信件、網站、供應商大會等途徑）</t>
    </r>
    <phoneticPr fontId="9" type="noConversion"/>
  </si>
  <si>
    <r>
      <t xml:space="preserve">5-5-3 </t>
    </r>
    <r>
      <rPr>
        <sz val="12"/>
        <color rgb="FF000000"/>
        <rFont val="標楷體"/>
        <family val="4"/>
        <charset val="136"/>
      </rPr>
      <t>已建立供應商原物料成分管制文件</t>
    </r>
    <phoneticPr fontId="9" type="noConversion"/>
  </si>
  <si>
    <r>
      <t xml:space="preserve">5-5-4 </t>
    </r>
    <r>
      <rPr>
        <sz val="12"/>
        <color rgb="FF000000"/>
        <rFont val="標楷體"/>
        <family val="4"/>
        <charset val="136"/>
      </rPr>
      <t>已建立供應商環境管理評鑑程序</t>
    </r>
    <phoneticPr fontId="9" type="noConversion"/>
  </si>
  <si>
    <r>
      <t xml:space="preserve">5-5-5 </t>
    </r>
    <r>
      <rPr>
        <sz val="12"/>
        <color rgb="FF000000"/>
        <rFont val="標楷體"/>
        <family val="4"/>
        <charset val="136"/>
      </rPr>
      <t>已進行供應鏈廠商及外包商稽核輔導</t>
    </r>
    <phoneticPr fontId="9" type="noConversion"/>
  </si>
  <si>
    <r>
      <t xml:space="preserve">5-5-6 </t>
    </r>
    <r>
      <rPr>
        <sz val="12"/>
        <color rgb="FF000000"/>
        <rFont val="標楷體"/>
        <family val="4"/>
        <charset val="136"/>
      </rPr>
      <t>已進行員工教育訓練</t>
    </r>
    <phoneticPr fontId="9" type="noConversion"/>
  </si>
  <si>
    <r>
      <t xml:space="preserve">5-5-7 </t>
    </r>
    <r>
      <rPr>
        <sz val="12"/>
        <color rgb="FF000000"/>
        <rFont val="標楷體"/>
        <family val="4"/>
        <charset val="136"/>
      </rPr>
      <t>已制訂供應商需符合的環境及永續規定與準則</t>
    </r>
    <phoneticPr fontId="9" type="noConversion"/>
  </si>
  <si>
    <r>
      <t xml:space="preserve">5-5-8 </t>
    </r>
    <r>
      <rPr>
        <sz val="12"/>
        <color rgb="FF000000"/>
        <rFont val="標楷體"/>
        <family val="4"/>
        <charset val="136"/>
      </rPr>
      <t>已建立管制之有害物清單</t>
    </r>
    <phoneticPr fontId="9" type="noConversion"/>
  </si>
  <si>
    <r>
      <t xml:space="preserve">5-5-9 </t>
    </r>
    <r>
      <rPr>
        <sz val="12"/>
        <color rgb="FF000000"/>
        <rFont val="標楷體"/>
        <family val="4"/>
        <charset val="136"/>
      </rPr>
      <t>已建立工廠綠色供應鏈指導綱要</t>
    </r>
    <phoneticPr fontId="9" type="noConversion"/>
  </si>
  <si>
    <r>
      <t xml:space="preserve">5-5-10 </t>
    </r>
    <r>
      <rPr>
        <sz val="12"/>
        <color rgb="FF000000"/>
        <rFont val="標楷體"/>
        <family val="4"/>
        <charset val="136"/>
      </rPr>
      <t>已進行綠色夥伴教育訓練</t>
    </r>
    <phoneticPr fontId="9" type="noConversion"/>
  </si>
  <si>
    <r>
      <t xml:space="preserve">5-5-11 </t>
    </r>
    <r>
      <rPr>
        <sz val="12"/>
        <color rgb="FF000000"/>
        <rFont val="標楷體"/>
        <family val="4"/>
        <charset val="136"/>
      </rPr>
      <t>綠色夥伴教育訓練落實程度</t>
    </r>
    <phoneticPr fontId="9" type="noConversion"/>
  </si>
  <si>
    <r>
      <t xml:space="preserve">5-5-12 </t>
    </r>
    <r>
      <rPr>
        <sz val="12"/>
        <color rgb="FF000000"/>
        <rFont val="標楷體"/>
        <family val="4"/>
        <charset val="136"/>
      </rPr>
      <t>員工教育訓練落實程度</t>
    </r>
    <phoneticPr fontId="9" type="noConversion"/>
  </si>
  <si>
    <r>
      <t xml:space="preserve">5-6-5 </t>
    </r>
    <r>
      <rPr>
        <sz val="12"/>
        <color rgb="FF000000"/>
        <rFont val="標楷體"/>
        <family val="4"/>
        <charset val="136"/>
      </rPr>
      <t>購買具有環保標章之原料或設備</t>
    </r>
    <phoneticPr fontId="9" type="noConversion"/>
  </si>
  <si>
    <r>
      <t xml:space="preserve">5-6-1 </t>
    </r>
    <r>
      <rPr>
        <sz val="12"/>
        <color rgb="FF000000"/>
        <rFont val="標楷體"/>
        <family val="4"/>
        <charset val="136"/>
      </rPr>
      <t>是否將綠色採購納入公司規範中</t>
    </r>
    <phoneticPr fontId="9" type="noConversion"/>
  </si>
  <si>
    <r>
      <t xml:space="preserve">5-6-2 </t>
    </r>
    <r>
      <rPr>
        <sz val="12"/>
        <color rgb="FF000000"/>
        <rFont val="標楷體"/>
        <family val="4"/>
        <charset val="136"/>
      </rPr>
      <t>宣導供應商應採購環保標章產品</t>
    </r>
    <phoneticPr fontId="9" type="noConversion"/>
  </si>
  <si>
    <r>
      <t xml:space="preserve">5-6-3 </t>
    </r>
    <r>
      <rPr>
        <sz val="12"/>
        <color rgb="FF000000"/>
        <rFont val="標楷體"/>
        <family val="4"/>
        <charset val="136"/>
      </rPr>
      <t>與供應商協力合作以達成環境目標計畫</t>
    </r>
    <phoneticPr fontId="9" type="noConversion"/>
  </si>
  <si>
    <r>
      <t xml:space="preserve">5-6-4 </t>
    </r>
    <r>
      <rPr>
        <sz val="12"/>
        <color rgb="FF000000"/>
        <rFont val="標楷體"/>
        <family val="4"/>
        <charset val="136"/>
      </rPr>
      <t>成立綠色採購小組或明訂程序</t>
    </r>
    <phoneticPr fontId="9" type="noConversion"/>
  </si>
  <si>
    <r>
      <t xml:space="preserve">5-6-6 </t>
    </r>
    <r>
      <rPr>
        <sz val="12"/>
        <color rgb="FF000000"/>
        <rFont val="標楷體"/>
        <family val="4"/>
        <charset val="136"/>
      </rPr>
      <t>綠色採購小組執行程度</t>
    </r>
    <phoneticPr fontId="9" type="noConversion"/>
  </si>
  <si>
    <r>
      <t xml:space="preserve">5-6-7 </t>
    </r>
    <r>
      <rPr>
        <sz val="12"/>
        <color rgb="FF000000"/>
        <rFont val="標楷體"/>
        <family val="4"/>
        <charset val="136"/>
      </rPr>
      <t>廠內具有環保標章之原料或設備之比例</t>
    </r>
    <phoneticPr fontId="9" type="noConversion"/>
  </si>
  <si>
    <r>
      <t xml:space="preserve">5-7-1 </t>
    </r>
    <r>
      <rPr>
        <sz val="12"/>
        <color rgb="FF000000"/>
        <rFont val="標楷體"/>
        <family val="4"/>
        <charset val="136"/>
      </rPr>
      <t>將遵守環保法規納入公司政策中</t>
    </r>
    <phoneticPr fontId="9" type="noConversion"/>
  </si>
  <si>
    <r>
      <t xml:space="preserve">5-7-2 </t>
    </r>
    <r>
      <rPr>
        <sz val="12"/>
        <color rgb="FF000000"/>
        <rFont val="標楷體"/>
        <family val="4"/>
        <charset val="136"/>
      </rPr>
      <t>定期討論環保法規更新資訊</t>
    </r>
    <phoneticPr fontId="9" type="noConversion"/>
  </si>
  <si>
    <r>
      <t xml:space="preserve">5-7-3 </t>
    </r>
    <r>
      <rPr>
        <sz val="12"/>
        <color rgb="FF000000"/>
        <rFont val="標楷體"/>
        <family val="4"/>
        <charset val="136"/>
      </rPr>
      <t>定期檢討環保法規落實情形</t>
    </r>
    <phoneticPr fontId="9" type="noConversion"/>
  </si>
  <si>
    <r>
      <t xml:space="preserve">5-7-4 </t>
    </r>
    <r>
      <rPr>
        <sz val="12"/>
        <color rgb="FF000000"/>
        <rFont val="標楷體"/>
        <family val="4"/>
        <charset val="136"/>
      </rPr>
      <t>三年內或建廠迄今未接到環保罰單</t>
    </r>
    <phoneticPr fontId="9" type="noConversion"/>
  </si>
  <si>
    <r>
      <t xml:space="preserve">5-7-5 </t>
    </r>
    <r>
      <rPr>
        <sz val="12"/>
        <color rgb="FF000000"/>
        <rFont val="標楷體"/>
        <family val="4"/>
        <charset val="136"/>
      </rPr>
      <t>兩年內或建廠迄今未接到環保罰單</t>
    </r>
    <phoneticPr fontId="9" type="noConversion"/>
  </si>
  <si>
    <r>
      <t xml:space="preserve">5-7-6 </t>
    </r>
    <r>
      <rPr>
        <sz val="12"/>
        <color rgb="FF000000"/>
        <rFont val="標楷體"/>
        <family val="4"/>
        <charset val="136"/>
      </rPr>
      <t>一年內或建廠迄今未接到環保罰單</t>
    </r>
    <phoneticPr fontId="9" type="noConversion"/>
  </si>
  <si>
    <r>
      <t xml:space="preserve">6-1-1 </t>
    </r>
    <r>
      <rPr>
        <sz val="12"/>
        <color rgb="FF000000"/>
        <rFont val="標楷體"/>
        <family val="4"/>
        <charset val="136"/>
      </rPr>
      <t>已依據產業特性訂定合適之職業安全衛生管理策略及計畫</t>
    </r>
    <phoneticPr fontId="9" type="noConversion"/>
  </si>
  <si>
    <r>
      <t xml:space="preserve">6-1-2 </t>
    </r>
    <r>
      <rPr>
        <sz val="12"/>
        <color rgb="FF000000"/>
        <rFont val="標楷體"/>
        <family val="4"/>
        <charset val="136"/>
      </rPr>
      <t>高層已具備作業環境改善決心</t>
    </r>
    <phoneticPr fontId="9" type="noConversion"/>
  </si>
  <si>
    <r>
      <t xml:space="preserve">6-1-3 </t>
    </r>
    <r>
      <rPr>
        <sz val="12"/>
        <color rgb="FF000000"/>
        <rFont val="標楷體"/>
        <family val="4"/>
        <charset val="136"/>
      </rPr>
      <t>已依據工作性質及規模，訂定符合員工作業環境之安全衛生工作守則及作業規範</t>
    </r>
    <phoneticPr fontId="9" type="noConversion"/>
  </si>
  <si>
    <r>
      <t xml:space="preserve">6-1-4 </t>
    </r>
    <r>
      <rPr>
        <sz val="12"/>
        <color rgb="FF000000"/>
        <rFont val="標楷體"/>
        <family val="4"/>
        <charset val="136"/>
      </rPr>
      <t>已對安全衛生設施之檢查，實施巡視、定期檢查、重點檢查、危害通識及作業環境測定，並確定工廠機具檢查的頻率符合法令規定</t>
    </r>
    <phoneticPr fontId="9" type="noConversion"/>
  </si>
  <si>
    <r>
      <t xml:space="preserve">6-1-5 </t>
    </r>
    <r>
      <rPr>
        <sz val="12"/>
        <color rgb="FF000000"/>
        <rFont val="標楷體"/>
        <family val="4"/>
        <charset val="136"/>
      </rPr>
      <t>已釐訂職業災害防止計畫、緊急應變計畫及消防防護計畫</t>
    </r>
    <phoneticPr fontId="9" type="noConversion"/>
  </si>
  <si>
    <r>
      <t xml:space="preserve">6-1-6 </t>
    </r>
    <r>
      <rPr>
        <sz val="12"/>
        <color rgb="FF000000"/>
        <rFont val="標楷體"/>
        <family val="4"/>
        <charset val="136"/>
      </rPr>
      <t>已實施員工環境保護及安全衛生教育訓練與宣導活動，並提供員工安全衛生諮詢服務、資訊及建議</t>
    </r>
    <phoneticPr fontId="9" type="noConversion"/>
  </si>
  <si>
    <r>
      <t xml:space="preserve">6-1-7 </t>
    </r>
    <r>
      <rPr>
        <sz val="12"/>
        <color rgb="FF000000"/>
        <rFont val="標楷體"/>
        <family val="4"/>
        <charset val="136"/>
      </rPr>
      <t>已實施員工健康檢查、個人免費心理諮商及員工保護，設置醫護室或診所</t>
    </r>
    <phoneticPr fontId="9" type="noConversion"/>
  </si>
  <si>
    <r>
      <t xml:space="preserve">6-1-8 </t>
    </r>
    <r>
      <rPr>
        <sz val="12"/>
        <color rgb="FF000000"/>
        <rFont val="標楷體"/>
        <family val="4"/>
        <charset val="136"/>
      </rPr>
      <t>已有員工疾病、傷害、殘廢、死亡等職業災害之調查處理及統計分析</t>
    </r>
    <phoneticPr fontId="9" type="noConversion"/>
  </si>
  <si>
    <r>
      <t xml:space="preserve">6-1-9 </t>
    </r>
    <r>
      <rPr>
        <sz val="12"/>
        <color rgb="FF000000"/>
        <rFont val="標楷體"/>
        <family val="4"/>
        <charset val="136"/>
      </rPr>
      <t>工作場所的設計與篩選在建造時已具安全及衛生考量</t>
    </r>
    <phoneticPr fontId="9" type="noConversion"/>
  </si>
  <si>
    <r>
      <t xml:space="preserve">6-1-10 </t>
    </r>
    <r>
      <rPr>
        <sz val="12"/>
        <color rgb="FF000000"/>
        <rFont val="標楷體"/>
        <family val="4"/>
        <charset val="136"/>
      </rPr>
      <t>工作場所設置已有環境控制工程與措施</t>
    </r>
    <phoneticPr fontId="9" type="noConversion"/>
  </si>
  <si>
    <r>
      <t xml:space="preserve">6-1-11 </t>
    </r>
    <r>
      <rPr>
        <sz val="12"/>
        <color rgb="FF000000"/>
        <rFont val="標楷體"/>
        <family val="4"/>
        <charset val="136"/>
      </rPr>
      <t>工作場所設置已符合相關室內空氣品質規範</t>
    </r>
    <phoneticPr fontId="9" type="noConversion"/>
  </si>
  <si>
    <r>
      <t xml:space="preserve">6-1-12 </t>
    </r>
    <r>
      <rPr>
        <sz val="12"/>
        <color rgb="FF000000"/>
        <rFont val="標楷體"/>
        <family val="4"/>
        <charset val="136"/>
      </rPr>
      <t>良好勞資溝通管道、提案制度</t>
    </r>
    <phoneticPr fontId="9" type="noConversion"/>
  </si>
  <si>
    <r>
      <t xml:space="preserve">6-1-13 </t>
    </r>
    <r>
      <rPr>
        <sz val="12"/>
        <color rgb="FF000000"/>
        <rFont val="標楷體"/>
        <family val="4"/>
        <charset val="136"/>
      </rPr>
      <t>已設立員工福利設施及制度</t>
    </r>
    <phoneticPr fontId="9" type="noConversion"/>
  </si>
  <si>
    <r>
      <t xml:space="preserve">6-1-14 </t>
    </r>
    <r>
      <rPr>
        <sz val="12"/>
        <color rgb="FF000000"/>
        <rFont val="標楷體"/>
        <family val="4"/>
        <charset val="136"/>
      </rPr>
      <t>已執行新興工作疾病預防措施</t>
    </r>
    <phoneticPr fontId="9" type="noConversion"/>
  </si>
  <si>
    <r>
      <t xml:space="preserve">6-1-15 </t>
    </r>
    <r>
      <rPr>
        <sz val="12"/>
        <color rgb="FF000000"/>
        <rFont val="標楷體"/>
        <family val="4"/>
        <charset val="136"/>
      </rPr>
      <t>已有危害性化學品暴露評估及分級管理</t>
    </r>
    <phoneticPr fontId="9" type="noConversion"/>
  </si>
  <si>
    <r>
      <t xml:space="preserve">6-1-16 </t>
    </r>
    <r>
      <rPr>
        <sz val="12"/>
        <color rgb="FF000000"/>
        <rFont val="標楷體"/>
        <family val="4"/>
        <charset val="136"/>
      </rPr>
      <t>已通過職業安全衛生相關管理系統第三方驗證</t>
    </r>
    <phoneticPr fontId="9" type="noConversion"/>
  </si>
  <si>
    <r>
      <t xml:space="preserve">6-1-17 </t>
    </r>
    <r>
      <rPr>
        <sz val="12"/>
        <color rgb="FF000000"/>
        <rFont val="標楷體"/>
        <family val="4"/>
        <charset val="136"/>
      </rPr>
      <t>獲得國家單位相關議題獎項</t>
    </r>
    <phoneticPr fontId="9" type="noConversion"/>
  </si>
  <si>
    <r>
      <t xml:space="preserve">6-1-18 </t>
    </r>
    <r>
      <rPr>
        <sz val="12"/>
        <color rgb="FF000000"/>
        <rFont val="標楷體"/>
        <family val="4"/>
        <charset val="136"/>
      </rPr>
      <t>預防及減少職業災害發生之成效</t>
    </r>
    <phoneticPr fontId="9" type="noConversion"/>
  </si>
  <si>
    <r>
      <t xml:space="preserve">6-1-19 </t>
    </r>
    <r>
      <rPr>
        <sz val="12"/>
        <color rgb="FF000000"/>
        <rFont val="標楷體"/>
        <family val="4"/>
        <charset val="136"/>
      </rPr>
      <t>員工滿意度</t>
    </r>
    <phoneticPr fontId="9" type="noConversion"/>
  </si>
  <si>
    <r>
      <t xml:space="preserve">6-2-9 </t>
    </r>
    <r>
      <rPr>
        <sz val="12"/>
        <color rgb="FF000000"/>
        <rFont val="標楷體"/>
        <family val="4"/>
        <charset val="136"/>
      </rPr>
      <t>是否公開企業推動永續議題之成效，如發行報告書或公佈於企業網站</t>
    </r>
    <phoneticPr fontId="9" type="noConversion"/>
  </si>
  <si>
    <r>
      <t xml:space="preserve">6-2-1 </t>
    </r>
    <r>
      <rPr>
        <sz val="12"/>
        <color rgb="FF000000"/>
        <rFont val="標楷體"/>
        <family val="4"/>
        <charset val="136"/>
      </rPr>
      <t>已訂立公開企業推動永續議題之政策</t>
    </r>
    <phoneticPr fontId="9" type="noConversion"/>
  </si>
  <si>
    <r>
      <t xml:space="preserve">6-2-2 </t>
    </r>
    <r>
      <rPr>
        <sz val="12"/>
        <color rgb="FF000000"/>
        <rFont val="標楷體"/>
        <family val="4"/>
        <charset val="136"/>
      </rPr>
      <t>已鑑別並公開企業在永續議題上的風險及管理策略</t>
    </r>
    <phoneticPr fontId="9" type="noConversion"/>
  </si>
  <si>
    <r>
      <t xml:space="preserve">6-2-3 </t>
    </r>
    <r>
      <rPr>
        <sz val="12"/>
        <color rgb="FF000000"/>
        <rFont val="標楷體"/>
        <family val="4"/>
        <charset val="136"/>
      </rPr>
      <t>企業管理階層明確提出企業在永續議題推動之聲明或文件</t>
    </r>
    <phoneticPr fontId="9" type="noConversion"/>
  </si>
  <si>
    <r>
      <t xml:space="preserve">6-2-4 </t>
    </r>
    <r>
      <rPr>
        <sz val="12"/>
        <color rgb="FF000000"/>
        <rFont val="標楷體"/>
        <family val="4"/>
        <charset val="136"/>
      </rPr>
      <t>召開企業短中長期推動永續之會議</t>
    </r>
    <phoneticPr fontId="9" type="noConversion"/>
  </si>
  <si>
    <r>
      <t xml:space="preserve">6-2-5 </t>
    </r>
    <r>
      <rPr>
        <sz val="12"/>
        <color rgb="FF000000"/>
        <rFont val="標楷體"/>
        <family val="4"/>
        <charset val="136"/>
      </rPr>
      <t>向管理階層說明企業在永續議題之衝擊分析</t>
    </r>
    <phoneticPr fontId="9" type="noConversion"/>
  </si>
  <si>
    <r>
      <t xml:space="preserve">6-2-6 </t>
    </r>
    <r>
      <rPr>
        <sz val="12"/>
        <color rgb="FF000000"/>
        <rFont val="標楷體"/>
        <family val="4"/>
        <charset val="136"/>
      </rPr>
      <t>研擬企業未來的挑戰與目標</t>
    </r>
    <phoneticPr fontId="9" type="noConversion"/>
  </si>
  <si>
    <r>
      <t xml:space="preserve">6-2-7 </t>
    </r>
    <r>
      <rPr>
        <sz val="12"/>
        <color rgb="FF000000"/>
        <rFont val="標楷體"/>
        <family val="4"/>
        <charset val="136"/>
      </rPr>
      <t>已充分揭露工廠或產品之永續資訊，如企業環境報告書、企業社會責任</t>
    </r>
    <r>
      <rPr>
        <sz val="12"/>
        <color rgb="FF000000"/>
        <rFont val="Times New Roman"/>
        <family val="1"/>
      </rPr>
      <t>(CSR)</t>
    </r>
    <r>
      <rPr>
        <sz val="12"/>
        <color rgb="FF000000"/>
        <rFont val="標楷體"/>
        <family val="4"/>
        <charset val="136"/>
      </rPr>
      <t>報告書、產品環境宣告</t>
    </r>
    <r>
      <rPr>
        <sz val="12"/>
        <color rgb="FF000000"/>
        <rFont val="Times New Roman"/>
        <family val="1"/>
      </rPr>
      <t>(EPD)</t>
    </r>
    <r>
      <rPr>
        <sz val="12"/>
        <color rgb="FF000000"/>
        <rFont val="標楷體"/>
        <family val="4"/>
        <charset val="136"/>
      </rPr>
      <t>等</t>
    </r>
    <phoneticPr fontId="9" type="noConversion"/>
  </si>
  <si>
    <r>
      <t xml:space="preserve">6-2-8 </t>
    </r>
    <r>
      <rPr>
        <sz val="12"/>
        <color rgb="FF000000"/>
        <rFont val="標楷體"/>
        <family val="4"/>
        <charset val="136"/>
      </rPr>
      <t>是否遵循國際永續永續發展相關法規</t>
    </r>
    <phoneticPr fontId="9" type="noConversion"/>
  </si>
  <si>
    <r>
      <t xml:space="preserve">6-2-10 </t>
    </r>
    <r>
      <rPr>
        <sz val="12"/>
        <color rgb="FF000000"/>
        <rFont val="標楷體"/>
        <family val="4"/>
        <charset val="136"/>
      </rPr>
      <t>相關</t>
    </r>
    <r>
      <rPr>
        <sz val="12"/>
        <color rgb="FF000000"/>
        <rFont val="Times New Roman"/>
        <family val="1"/>
      </rPr>
      <t>(</t>
    </r>
    <r>
      <rPr>
        <sz val="12"/>
        <color rgb="FF000000"/>
        <rFont val="標楷體"/>
        <family val="4"/>
        <charset val="136"/>
      </rPr>
      <t>報告書</t>
    </r>
    <r>
      <rPr>
        <sz val="12"/>
        <color rgb="FF000000"/>
        <rFont val="Times New Roman"/>
        <family val="1"/>
      </rPr>
      <t>)</t>
    </r>
    <r>
      <rPr>
        <sz val="12"/>
        <color rgb="FF000000"/>
        <rFont val="標楷體"/>
        <family val="4"/>
        <charset val="136"/>
      </rPr>
      <t>資料是否經外部第三者單位確認</t>
    </r>
    <phoneticPr fontId="9" type="noConversion"/>
  </si>
  <si>
    <r>
      <t xml:space="preserve">6-3-1 </t>
    </r>
    <r>
      <rPr>
        <sz val="12"/>
        <color rgb="FF000000"/>
        <rFont val="標楷體"/>
        <family val="4"/>
        <charset val="136"/>
      </rPr>
      <t>建立企業利害關係人促進與提升政策或程序</t>
    </r>
    <phoneticPr fontId="9" type="noConversion"/>
  </si>
  <si>
    <r>
      <t xml:space="preserve">6-3-2 </t>
    </r>
    <r>
      <rPr>
        <sz val="12"/>
        <color rgb="FF000000"/>
        <rFont val="標楷體"/>
        <family val="4"/>
        <charset val="136"/>
      </rPr>
      <t>建立綠色經驗分享機制相關策略或程序</t>
    </r>
    <phoneticPr fontId="9" type="noConversion"/>
  </si>
  <si>
    <r>
      <t xml:space="preserve">6-3-3 </t>
    </r>
    <r>
      <rPr>
        <sz val="12"/>
        <color rgb="FF000000"/>
        <rFont val="標楷體"/>
        <family val="4"/>
        <charset val="136"/>
      </rPr>
      <t>參加政府、</t>
    </r>
    <r>
      <rPr>
        <sz val="12"/>
        <color rgb="FF000000"/>
        <rFont val="Times New Roman"/>
        <family val="1"/>
      </rPr>
      <t>NGO</t>
    </r>
    <r>
      <rPr>
        <sz val="12"/>
        <color rgb="FF000000"/>
        <rFont val="標楷體"/>
        <family val="4"/>
        <charset val="136"/>
      </rPr>
      <t>等單位在綠色經驗分享之會議</t>
    </r>
    <phoneticPr fontId="9" type="noConversion"/>
  </si>
  <si>
    <r>
      <t xml:space="preserve">6-3-4 </t>
    </r>
    <r>
      <rPr>
        <sz val="12"/>
        <color rgb="FF000000"/>
        <rFont val="標楷體"/>
        <family val="4"/>
        <charset val="136"/>
      </rPr>
      <t>對於企業利害關係人推動綠色教育</t>
    </r>
    <phoneticPr fontId="9" type="noConversion"/>
  </si>
  <si>
    <r>
      <t xml:space="preserve">6-3-5 </t>
    </r>
    <r>
      <rPr>
        <sz val="12"/>
        <color rgb="FF000000"/>
        <rFont val="標楷體"/>
        <family val="4"/>
        <charset val="136"/>
      </rPr>
      <t>依據企業之綠色經驗與專長，提供相關服務</t>
    </r>
    <phoneticPr fontId="9" type="noConversion"/>
  </si>
  <si>
    <r>
      <t xml:space="preserve">6-3-6 </t>
    </r>
    <r>
      <rPr>
        <sz val="12"/>
        <color rgb="FF000000"/>
        <rFont val="標楷體"/>
        <family val="4"/>
        <charset val="136"/>
      </rPr>
      <t>成立基金會，推廣綠色相關議題</t>
    </r>
    <phoneticPr fontId="9" type="noConversion"/>
  </si>
  <si>
    <r>
      <t xml:space="preserve">6-3-7 </t>
    </r>
    <r>
      <rPr>
        <sz val="12"/>
        <color rgb="FF000000"/>
        <rFont val="標楷體"/>
        <family val="4"/>
        <charset val="136"/>
      </rPr>
      <t>辦理綠色經驗成果分享相關會議或活動</t>
    </r>
    <phoneticPr fontId="9" type="noConversion"/>
  </si>
  <si>
    <r>
      <t xml:space="preserve">6-3-8 </t>
    </r>
    <r>
      <rPr>
        <sz val="12"/>
        <color rgb="FF000000"/>
        <rFont val="標楷體"/>
        <family val="4"/>
        <charset val="136"/>
      </rPr>
      <t>推動綠色經驗分享會議或對外發表文件</t>
    </r>
    <phoneticPr fontId="9" type="noConversion"/>
  </si>
  <si>
    <r>
      <t xml:space="preserve">6-3-9 </t>
    </r>
    <r>
      <rPr>
        <sz val="12"/>
        <color rgb="FF000000"/>
        <rFont val="標楷體"/>
        <family val="4"/>
        <charset val="136"/>
      </rPr>
      <t>綠色相關技術之文章發表與投稿</t>
    </r>
    <phoneticPr fontId="9" type="noConversion"/>
  </si>
  <si>
    <r>
      <t xml:space="preserve">7-1-1 </t>
    </r>
    <r>
      <rPr>
        <sz val="12"/>
        <color rgb="FF000000"/>
        <rFont val="標楷體"/>
        <family val="4"/>
        <charset val="136"/>
      </rPr>
      <t>是否將限制使用管制化學品納入公司規範中</t>
    </r>
    <phoneticPr fontId="9" type="noConversion"/>
  </si>
  <si>
    <r>
      <t xml:space="preserve">7-1-2 </t>
    </r>
    <r>
      <rPr>
        <sz val="12"/>
        <color rgb="FF000000"/>
        <rFont val="標楷體"/>
        <family val="4"/>
        <charset val="136"/>
      </rPr>
      <t>由申請公司自行提出近三年具體行動，每項具體行動獲得</t>
    </r>
    <r>
      <rPr>
        <sz val="12"/>
        <color rgb="FF000000"/>
        <rFont val="Times New Roman"/>
        <family val="1"/>
      </rPr>
      <t>0.2</t>
    </r>
    <r>
      <rPr>
        <sz val="12"/>
        <color rgb="FF000000"/>
        <rFont val="標楷體"/>
        <family val="4"/>
        <charset val="136"/>
      </rPr>
      <t>分</t>
    </r>
    <phoneticPr fontId="9" type="noConversion"/>
  </si>
  <si>
    <r>
      <t xml:space="preserve">7-1-3 </t>
    </r>
    <r>
      <rPr>
        <sz val="12"/>
        <color rgb="FF000000"/>
        <rFont val="標楷體"/>
        <family val="4"/>
        <charset val="136"/>
      </rPr>
      <t>管制化學品使用比率是否下降</t>
    </r>
    <phoneticPr fontId="9" type="noConversion"/>
  </si>
  <si>
    <r>
      <t xml:space="preserve">7-1-4 </t>
    </r>
    <r>
      <rPr>
        <sz val="12"/>
        <color rgb="FF000000"/>
        <rFont val="標楷體"/>
        <family val="4"/>
        <charset val="136"/>
      </rPr>
      <t>替代管制化學品之使用比率是否上升</t>
    </r>
    <phoneticPr fontId="9" type="noConversion"/>
  </si>
  <si>
    <r>
      <t xml:space="preserve">7-2-1 </t>
    </r>
    <r>
      <rPr>
        <sz val="12"/>
        <color rgb="FF000000"/>
        <rFont val="標楷體"/>
        <family val="4"/>
        <charset val="136"/>
      </rPr>
      <t>是否將執行去碳化之技術納入公司規範中</t>
    </r>
    <phoneticPr fontId="9" type="noConversion"/>
  </si>
  <si>
    <r>
      <t xml:space="preserve">7-2-2 </t>
    </r>
    <r>
      <rPr>
        <sz val="12"/>
        <color rgb="FF000000"/>
        <rFont val="標楷體"/>
        <family val="4"/>
        <charset val="136"/>
      </rPr>
      <t>由申請公司自行提出近三年具體行動，每項具體行動獲得</t>
    </r>
    <r>
      <rPr>
        <sz val="12"/>
        <color rgb="FF000000"/>
        <rFont val="Times New Roman"/>
        <family val="1"/>
      </rPr>
      <t>0.2</t>
    </r>
    <r>
      <rPr>
        <sz val="12"/>
        <color rgb="FF000000"/>
        <rFont val="標楷體"/>
        <family val="4"/>
        <charset val="136"/>
      </rPr>
      <t>分</t>
    </r>
    <phoneticPr fontId="9" type="noConversion"/>
  </si>
  <si>
    <r>
      <t xml:space="preserve">7-2-3 </t>
    </r>
    <r>
      <rPr>
        <sz val="12"/>
        <color rgb="FF000000"/>
        <rFont val="標楷體"/>
        <family val="4"/>
        <charset val="136"/>
      </rPr>
      <t>去碳化之技術之執行程度是否具有量化數據</t>
    </r>
    <phoneticPr fontId="9" type="noConversion"/>
  </si>
  <si>
    <r>
      <t xml:space="preserve">7-2-4 </t>
    </r>
    <r>
      <rPr>
        <sz val="12"/>
        <color rgb="FF000000"/>
        <rFont val="標楷體"/>
        <family val="4"/>
        <charset val="136"/>
      </rPr>
      <t>公司總碳排放量或產品碳排放強度是否逐年降低</t>
    </r>
    <phoneticPr fontId="9" type="noConversion"/>
  </si>
  <si>
    <r>
      <t>7-3</t>
    </r>
    <r>
      <rPr>
        <sz val="14"/>
        <color rgb="FF0000FF"/>
        <rFont val="標楷體"/>
        <family val="4"/>
        <charset val="136"/>
      </rPr>
      <t>其他促進環境永續創新作法</t>
    </r>
    <phoneticPr fontId="9" type="noConversion"/>
  </si>
  <si>
    <r>
      <t xml:space="preserve">7-3-2 </t>
    </r>
    <r>
      <rPr>
        <sz val="12"/>
        <color rgb="FF000000"/>
        <rFont val="標楷體"/>
        <family val="4"/>
        <charset val="136"/>
      </rPr>
      <t>易回收</t>
    </r>
    <phoneticPr fontId="9" type="noConversion"/>
  </si>
  <si>
    <r>
      <t xml:space="preserve">7-3-1 </t>
    </r>
    <r>
      <rPr>
        <sz val="12"/>
        <color rgb="FF000000"/>
        <rFont val="標楷體"/>
        <family val="4"/>
        <charset val="136"/>
      </rPr>
      <t>是否將研發促進環境永續的創新作法納入公司規範中</t>
    </r>
    <phoneticPr fontId="9" type="noConversion"/>
  </si>
  <si>
    <r>
      <t xml:space="preserve">7-3-3 </t>
    </r>
    <r>
      <rPr>
        <sz val="12"/>
        <color rgb="FF000000"/>
        <rFont val="標楷體"/>
        <family val="4"/>
        <charset val="136"/>
      </rPr>
      <t>低污染</t>
    </r>
    <phoneticPr fontId="9" type="noConversion"/>
  </si>
  <si>
    <r>
      <t xml:space="preserve">7-3-4 </t>
    </r>
    <r>
      <rPr>
        <sz val="12"/>
        <color rgb="FF000000"/>
        <rFont val="標楷體"/>
        <family val="4"/>
        <charset val="136"/>
      </rPr>
      <t>執行計畫所節省之資源是否逐年增加</t>
    </r>
    <phoneticPr fontId="9" type="noConversion"/>
  </si>
  <si>
    <r>
      <t xml:space="preserve">7-3-5 </t>
    </r>
    <r>
      <rPr>
        <sz val="12"/>
        <color rgb="FF000000"/>
        <rFont val="標楷體"/>
        <family val="4"/>
        <charset val="136"/>
      </rPr>
      <t>執行計畫所回收之資源是否逐年增加</t>
    </r>
    <phoneticPr fontId="9" type="noConversion"/>
  </si>
  <si>
    <r>
      <t xml:space="preserve">7-3-6 </t>
    </r>
    <r>
      <rPr>
        <sz val="12"/>
        <color rgb="FF000000"/>
        <rFont val="標楷體"/>
        <family val="4"/>
        <charset val="136"/>
      </rPr>
      <t>執行計畫後所使用汙染物是否逐年降低</t>
    </r>
    <phoneticPr fontId="9" type="noConversion"/>
  </si>
  <si>
    <r>
      <rPr>
        <sz val="10"/>
        <color rgb="FF000000"/>
        <rFont val="標楷體"/>
        <family val="4"/>
        <charset val="136"/>
      </rPr>
      <t>年度</t>
    </r>
    <r>
      <rPr>
        <sz val="10"/>
        <color rgb="FF000000"/>
        <rFont val="Times New Roman"/>
        <family val="1"/>
      </rPr>
      <t>PCB</t>
    </r>
    <r>
      <rPr>
        <sz val="10"/>
        <color rgb="FF000000"/>
        <rFont val="標楷體"/>
        <family val="4"/>
        <charset val="136"/>
      </rPr>
      <t>出貨總面積</t>
    </r>
    <r>
      <rPr>
        <sz val="10"/>
        <color rgb="FF000000"/>
        <rFont val="Times New Roman"/>
        <family val="1"/>
      </rPr>
      <t>(ft</t>
    </r>
    <r>
      <rPr>
        <vertAlign val="superscript"/>
        <sz val="10"/>
        <color rgb="FF000000"/>
        <rFont val="Times New Roman"/>
        <family val="1"/>
      </rPr>
      <t>2</t>
    </r>
    <r>
      <rPr>
        <sz val="10"/>
        <color rgb="FF000000"/>
        <rFont val="Times New Roman"/>
        <family val="1"/>
      </rPr>
      <t>)</t>
    </r>
    <phoneticPr fontId="9" type="noConversion"/>
  </si>
  <si>
    <t>佐證資料名稱</t>
  </si>
  <si>
    <r>
      <rPr>
        <sz val="10"/>
        <rFont val="標楷體"/>
        <family val="4"/>
        <charset val="136"/>
      </rPr>
      <t>換算為</t>
    </r>
    <r>
      <rPr>
        <sz val="10"/>
        <rFont val="Times New Roman"/>
        <family val="1"/>
      </rPr>
      <t>t</t>
    </r>
  </si>
  <si>
    <r>
      <rPr>
        <sz val="12"/>
        <color rgb="FFFFFFFF"/>
        <rFont val="標楷體"/>
        <family val="4"/>
        <charset val="136"/>
      </rPr>
      <t>申請</t>
    </r>
    <r>
      <rPr>
        <sz val="12"/>
        <color indexed="9"/>
        <rFont val="標楷體"/>
        <family val="4"/>
        <charset val="136"/>
      </rPr>
      <t>年度</t>
    </r>
    <phoneticPr fontId="9" type="noConversion"/>
  </si>
  <si>
    <t>單位</t>
    <phoneticPr fontId="9" type="noConversion"/>
  </si>
  <si>
    <t>kg</t>
    <phoneticPr fontId="9" type="noConversion"/>
  </si>
  <si>
    <t>t</t>
    <phoneticPr fontId="9" type="noConversion"/>
  </si>
  <si>
    <r>
      <t>S</t>
    </r>
    <r>
      <rPr>
        <vertAlign val="subscript"/>
        <sz val="10"/>
        <color rgb="FF000000"/>
        <rFont val="Times New Roman"/>
        <family val="1"/>
      </rPr>
      <t>7,F</t>
    </r>
    <r>
      <rPr>
        <sz val="10"/>
        <color rgb="FF000000"/>
        <rFont val="Times New Roman"/>
        <family val="1"/>
      </rPr>
      <t xml:space="preserve"> </t>
    </r>
    <r>
      <rPr>
        <sz val="10"/>
        <color rgb="FF000000"/>
        <rFont val="標楷體"/>
        <family val="4"/>
        <charset val="136"/>
      </rPr>
      <t>：工廠單位產品溫室氣體排放量</t>
    </r>
    <r>
      <rPr>
        <sz val="10"/>
        <color rgb="FF000000"/>
        <rFont val="Times New Roman"/>
        <family val="4"/>
      </rPr>
      <t xml:space="preserve">
</t>
    </r>
    <r>
      <rPr>
        <sz val="10"/>
        <color rgb="FF000000"/>
        <rFont val="Times New Roman"/>
        <family val="1"/>
      </rPr>
      <t>S</t>
    </r>
    <r>
      <rPr>
        <vertAlign val="subscript"/>
        <sz val="10"/>
        <color rgb="FF000000"/>
        <rFont val="Times New Roman"/>
        <family val="1"/>
      </rPr>
      <t>7,HL</t>
    </r>
    <r>
      <rPr>
        <sz val="10"/>
        <color rgb="FF000000"/>
        <rFont val="標楷體"/>
        <family val="4"/>
        <charset val="136"/>
      </rPr>
      <t>：單位產品溫室氣體排放量高標值</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
S</t>
    </r>
    <r>
      <rPr>
        <vertAlign val="subscript"/>
        <sz val="10"/>
        <color rgb="FF000000"/>
        <rFont val="Times New Roman"/>
        <family val="1"/>
      </rPr>
      <t>7,LL</t>
    </r>
    <r>
      <rPr>
        <sz val="10"/>
        <color rgb="FF000000"/>
        <rFont val="標楷體"/>
        <family val="4"/>
        <charset val="136"/>
      </rPr>
      <t>：單位產品溫室氣體排放量低標值</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
P</t>
    </r>
    <r>
      <rPr>
        <vertAlign val="subscript"/>
        <sz val="10"/>
        <color rgb="FF000000"/>
        <rFont val="Times New Roman"/>
        <family val="1"/>
      </rPr>
      <t>7,HL</t>
    </r>
    <r>
      <rPr>
        <sz val="10"/>
        <color rgb="FF000000"/>
        <rFont val="標楷體"/>
        <family val="4"/>
        <charset val="136"/>
      </rPr>
      <t>：單位產品溫室氣體排放量高標值對應配分</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
P</t>
    </r>
    <r>
      <rPr>
        <vertAlign val="subscript"/>
        <sz val="10"/>
        <color rgb="FF000000"/>
        <rFont val="Times New Roman"/>
        <family val="1"/>
      </rPr>
      <t>7,LL</t>
    </r>
    <r>
      <rPr>
        <sz val="10"/>
        <color rgb="FF000000"/>
        <rFont val="標楷體"/>
        <family val="4"/>
        <charset val="136"/>
      </rPr>
      <t>：單位產品溫室氣體排放量低標值對應配分</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</si>
</sst>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76" formatCode="#,##0&quot; &quot;"/>
    <numFmt numFmtId="177" formatCode="0.0"/>
    <numFmt numFmtId="178" formatCode="0.000"/>
    <numFmt numFmtId="179" formatCode="0.0&quot; &quot;"/>
    <numFmt numFmtId="180" formatCode="0.0&quot; &quot;;[Red]&quot;(&quot;0.0&quot;)&quot;"/>
    <numFmt numFmtId="181" formatCode="m&quot;月&quot;d&quot;日&quot;"/>
    <numFmt numFmtId="182" formatCode="0.00&quot; &quot;"/>
    <numFmt numFmtId="183" formatCode="0.00&quot; &quot;;[Red]&quot;(&quot;0.00&quot;)&quot;"/>
    <numFmt numFmtId="184" formatCode="_-* #,##0.0000_-;\-* #,##0.0000_-;_-* &quot;-&quot;??_-;_-@_-"/>
    <numFmt numFmtId="185" formatCode="#,##0.00_ "/>
    <numFmt numFmtId="186" formatCode="#,##0.00_);[Red]\(#,##0.00\)"/>
  </numFmts>
  <fonts count="51">
    <font>
      <sz val="12"/>
      <color rgb="FF000000"/>
      <name val="新細明體"/>
      <family val="1"/>
      <charset val="136"/>
    </font>
    <font>
      <u/>
      <sz val="12"/>
      <color rgb="FF0000FF"/>
      <name val="新細明體"/>
      <family val="1"/>
      <charset val="136"/>
    </font>
    <font>
      <sz val="12"/>
      <color rgb="FFFFFFFF"/>
      <name val="新細明體"/>
      <family val="1"/>
      <charset val="136"/>
    </font>
    <font>
      <sz val="12"/>
      <color rgb="FFC0C0C0"/>
      <name val="新細明體"/>
      <family val="1"/>
      <charset val="136"/>
    </font>
    <font>
      <sz val="22"/>
      <color rgb="FF000000"/>
      <name val="Times New Roman"/>
      <family val="1"/>
    </font>
    <font>
      <sz val="22"/>
      <color rgb="FF000000"/>
      <name val="標楷體"/>
      <family val="4"/>
      <charset val="136"/>
    </font>
    <font>
      <sz val="16"/>
      <color rgb="FF000000"/>
      <name val="標楷體"/>
      <family val="4"/>
      <charset val="136"/>
    </font>
    <font>
      <sz val="16"/>
      <color rgb="FFBFBFBF"/>
      <name val="標楷體"/>
      <family val="4"/>
      <charset val="136"/>
    </font>
    <font>
      <sz val="12"/>
      <color rgb="FF000000"/>
      <name val="Times New Roman"/>
      <family val="1"/>
    </font>
    <font>
      <sz val="9"/>
      <name val="新細明體"/>
      <family val="1"/>
      <charset val="136"/>
    </font>
    <font>
      <b/>
      <sz val="18"/>
      <color rgb="FF000000"/>
      <name val="Times New Roman"/>
      <family val="1"/>
    </font>
    <font>
      <b/>
      <sz val="18"/>
      <color rgb="FF000000"/>
      <name val="標楷體"/>
      <family val="4"/>
      <charset val="136"/>
    </font>
    <font>
      <b/>
      <sz val="16"/>
      <color rgb="FF000000"/>
      <name val="Times New Roman"/>
      <family val="1"/>
    </font>
    <font>
      <b/>
      <sz val="16"/>
      <color rgb="FF000000"/>
      <name val="標楷體"/>
      <family val="4"/>
      <charset val="136"/>
    </font>
    <font>
      <b/>
      <sz val="12"/>
      <color rgb="FF000000"/>
      <name val="Times New Roman"/>
      <family val="1"/>
    </font>
    <font>
      <b/>
      <sz val="12"/>
      <color rgb="FF000000"/>
      <name val="標楷體"/>
      <family val="4"/>
      <charset val="136"/>
    </font>
    <font>
      <sz val="12"/>
      <color rgb="FF000000"/>
      <name val="標楷體"/>
      <family val="4"/>
      <charset val="136"/>
    </font>
    <font>
      <vertAlign val="superscript"/>
      <sz val="12"/>
      <color rgb="FF000000"/>
      <name val="Times New Roman"/>
      <family val="1"/>
    </font>
    <font>
      <sz val="11"/>
      <color rgb="FF000000"/>
      <name val="Times New Roman"/>
      <family val="1"/>
    </font>
    <font>
      <sz val="11"/>
      <color rgb="FF000000"/>
      <name val="標楷體"/>
      <family val="4"/>
      <charset val="136"/>
    </font>
    <font>
      <sz val="14"/>
      <color rgb="FF000000"/>
      <name val="Times New Roman"/>
      <family val="1"/>
    </font>
    <font>
      <sz val="14"/>
      <color rgb="FF000000"/>
      <name val="標楷體"/>
      <family val="4"/>
      <charset val="136"/>
    </font>
    <font>
      <u/>
      <sz val="12"/>
      <color rgb="FF0000FF"/>
      <name val="Times New Roman"/>
      <family val="1"/>
    </font>
    <font>
      <sz val="14"/>
      <color rgb="FF0000FF"/>
      <name val="Times New Roman"/>
      <family val="1"/>
    </font>
    <font>
      <sz val="14"/>
      <color rgb="FF0000FF"/>
      <name val="標楷體"/>
      <family val="4"/>
      <charset val="136"/>
    </font>
    <font>
      <sz val="10"/>
      <color rgb="FF000000"/>
      <name val="Times New Roman"/>
      <family val="1"/>
    </font>
    <font>
      <sz val="10"/>
      <color rgb="FF0000FF"/>
      <name val="Times New Roman"/>
      <family val="1"/>
    </font>
    <font>
      <sz val="10"/>
      <color rgb="FF000000"/>
      <name val="標楷體"/>
      <family val="4"/>
      <charset val="136"/>
    </font>
    <font>
      <vertAlign val="subscript"/>
      <sz val="10"/>
      <color rgb="FF000000"/>
      <name val="Times New Roman"/>
      <family val="1"/>
    </font>
    <font>
      <vertAlign val="superscript"/>
      <sz val="10"/>
      <color rgb="FF000000"/>
      <name val="Times New Roman"/>
      <family val="1"/>
    </font>
    <font>
      <b/>
      <sz val="10"/>
      <color rgb="FF000000"/>
      <name val="新細明體"/>
      <family val="1"/>
      <charset val="136"/>
    </font>
    <font>
      <sz val="10"/>
      <color rgb="FF000000"/>
      <name val="Arial"/>
      <family val="2"/>
    </font>
    <font>
      <sz val="10"/>
      <color rgb="FF000000"/>
      <name val="細明體"/>
      <family val="3"/>
      <charset val="136"/>
    </font>
    <font>
      <sz val="10"/>
      <color rgb="FF000000"/>
      <name val="新細明體"/>
      <family val="1"/>
      <charset val="136"/>
    </font>
    <font>
      <vertAlign val="superscript"/>
      <sz val="11"/>
      <color rgb="FF000000"/>
      <name val="Times New Roman"/>
      <family val="1"/>
    </font>
    <font>
      <sz val="12"/>
      <color rgb="FFFFFFFF"/>
      <name val="Times New Roman"/>
      <family val="1"/>
    </font>
    <font>
      <sz val="12"/>
      <color rgb="FFFFFFFF"/>
      <name val="標楷體"/>
      <family val="4"/>
      <charset val="136"/>
    </font>
    <font>
      <sz val="12"/>
      <color rgb="FF0000FF"/>
      <name val="Times New Roman"/>
      <family val="1"/>
    </font>
    <font>
      <sz val="12"/>
      <color rgb="FF000000"/>
      <name val="微軟正黑體"/>
      <family val="2"/>
      <charset val="136"/>
    </font>
    <font>
      <sz val="12"/>
      <color rgb="FF000000"/>
      <name val="Times New Roman"/>
      <family val="4"/>
      <charset val="136"/>
    </font>
    <font>
      <sz val="12"/>
      <color theme="0" tint="-0.249977111117893"/>
      <name val="Times New Roman"/>
      <family val="1"/>
    </font>
    <font>
      <sz val="12"/>
      <color rgb="FF000000"/>
      <name val="新細明體"/>
      <family val="1"/>
      <charset val="136"/>
    </font>
    <font>
      <sz val="10"/>
      <color rgb="FF000000"/>
      <name val="Times New Roman"/>
      <family val="4"/>
      <charset val="136"/>
    </font>
    <font>
      <sz val="10"/>
      <color rgb="FF000000"/>
      <name val="微軟正黑體"/>
      <family val="2"/>
      <charset val="136"/>
    </font>
    <font>
      <sz val="16"/>
      <color rgb="FF000000"/>
      <name val="Times New Roman"/>
      <family val="1"/>
    </font>
    <font>
      <sz val="12"/>
      <name val="新細明體"/>
      <family val="1"/>
      <charset val="136"/>
    </font>
    <font>
      <sz val="12"/>
      <color indexed="9"/>
      <name val="標楷體"/>
      <family val="4"/>
      <charset val="136"/>
    </font>
    <font>
      <sz val="10"/>
      <name val="Times New Roman"/>
      <family val="1"/>
    </font>
    <font>
      <sz val="10"/>
      <name val="標楷體"/>
      <family val="4"/>
      <charset val="136"/>
    </font>
    <font>
      <sz val="12"/>
      <color rgb="FF000000"/>
      <name val="Microsoft JhengHei"/>
      <family val="1"/>
    </font>
    <font>
      <sz val="10"/>
      <color rgb="FF000000"/>
      <name val="Times New Roman"/>
      <family val="4"/>
    </font>
  </fonts>
  <fills count="18">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D9D9D9"/>
        <bgColor rgb="FFD9D9D9"/>
      </patternFill>
    </fill>
    <fill>
      <patternFill patternType="solid">
        <fgColor rgb="FFCCCCFF"/>
        <bgColor rgb="FFCCCCFF"/>
      </patternFill>
    </fill>
    <fill>
      <patternFill patternType="solid">
        <fgColor rgb="FF800080"/>
        <bgColor rgb="FF800080"/>
      </patternFill>
    </fill>
    <fill>
      <patternFill patternType="solid">
        <fgColor rgb="FFCCFFFF"/>
        <bgColor rgb="FFCCFFFF"/>
      </patternFill>
    </fill>
    <fill>
      <patternFill patternType="solid">
        <fgColor rgb="FFC0C0C0"/>
        <bgColor rgb="FFC0C0C0"/>
      </patternFill>
    </fill>
    <fill>
      <patternFill patternType="solid">
        <fgColor rgb="FFFFCC99"/>
        <bgColor rgb="FFFFCC99"/>
      </patternFill>
    </fill>
    <fill>
      <patternFill patternType="solid">
        <fgColor rgb="FF969696"/>
        <bgColor rgb="FF969696"/>
      </patternFill>
    </fill>
    <fill>
      <patternFill patternType="solid">
        <fgColor rgb="FFFFFFCC"/>
        <bgColor rgb="FFFFFFFF"/>
      </patternFill>
    </fill>
    <fill>
      <patternFill patternType="solid">
        <fgColor rgb="FFFFFFCC"/>
        <bgColor indexed="64"/>
      </patternFill>
    </fill>
    <fill>
      <patternFill patternType="solid">
        <fgColor rgb="FFFFFFCC"/>
        <bgColor rgb="FFD9D9D9"/>
      </patternFill>
    </fill>
    <fill>
      <patternFill patternType="solid">
        <fgColor theme="0"/>
        <bgColor rgb="FFFFFFFF"/>
      </patternFill>
    </fill>
    <fill>
      <patternFill patternType="solid">
        <fgColor indexed="20"/>
        <bgColor indexed="64"/>
      </patternFill>
    </fill>
    <fill>
      <patternFill patternType="solid">
        <fgColor indexed="9"/>
        <bgColor indexed="64"/>
      </patternFill>
    </fill>
    <fill>
      <patternFill patternType="solid">
        <fgColor indexed="22"/>
        <bgColor indexed="64"/>
      </patternFill>
    </fill>
  </fills>
  <borders count="53">
    <border>
      <left/>
      <right/>
      <top/>
      <bottom/>
      <diagonal/>
    </border>
    <border>
      <left/>
      <right/>
      <top/>
      <bottom style="thin">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double">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style="thin">
        <color rgb="FF000000"/>
      </left>
      <right style="medium">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bottom/>
      <diagonal/>
    </border>
    <border>
      <left/>
      <right style="thin">
        <color rgb="FF3366FF"/>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double">
        <color rgb="FF000000"/>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43" fontId="41" fillId="0" borderId="0" applyFont="0" applyFill="0" applyBorder="0" applyAlignment="0" applyProtection="0">
      <alignment vertical="center"/>
    </xf>
    <xf numFmtId="0" fontId="45" fillId="0" borderId="0"/>
  </cellStyleXfs>
  <cellXfs count="323">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vertical="center"/>
    </xf>
    <xf numFmtId="0" fontId="0" fillId="0" borderId="0" xfId="0" applyAlignment="1">
      <alignment vertical="center"/>
    </xf>
    <xf numFmtId="0" fontId="8" fillId="2" borderId="0" xfId="0" applyFont="1" applyFill="1"/>
    <xf numFmtId="0" fontId="0" fillId="0" borderId="0" xfId="0" applyAlignment="1">
      <alignment horizontal="left"/>
    </xf>
    <xf numFmtId="0" fontId="8" fillId="2" borderId="0" xfId="0" applyFont="1" applyFill="1" applyAlignment="1">
      <alignment vertical="center"/>
    </xf>
    <xf numFmtId="0" fontId="8" fillId="0" borderId="0" xfId="0" applyFont="1"/>
    <xf numFmtId="0" fontId="10" fillId="2" borderId="0" xfId="0" applyFont="1" applyFill="1" applyAlignment="1">
      <alignmen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0" borderId="0" xfId="0" applyFont="1" applyAlignment="1">
      <alignment vertical="center"/>
    </xf>
    <xf numFmtId="0" fontId="8" fillId="2" borderId="0" xfId="0" applyFont="1" applyFill="1" applyAlignment="1">
      <alignment horizontal="center"/>
    </xf>
    <xf numFmtId="182" fontId="8" fillId="2" borderId="0" xfId="0" applyNumberFormat="1" applyFont="1" applyFill="1" applyAlignment="1">
      <alignment horizontal="center"/>
    </xf>
    <xf numFmtId="0" fontId="8" fillId="0" borderId="0" xfId="0" applyFont="1" applyAlignment="1">
      <alignment wrapText="1"/>
    </xf>
    <xf numFmtId="0" fontId="8" fillId="0" borderId="0" xfId="0" applyFont="1" applyAlignment="1">
      <alignment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4" xfId="0" applyFont="1" applyFill="1" applyBorder="1" applyAlignment="1">
      <alignment vertical="center" wrapText="1"/>
    </xf>
    <xf numFmtId="2" fontId="8" fillId="2" borderId="24" xfId="0" applyNumberFormat="1" applyFont="1" applyFill="1" applyBorder="1" applyAlignment="1">
      <alignment horizontal="center" vertical="center" wrapText="1"/>
    </xf>
    <xf numFmtId="183" fontId="8" fillId="2" borderId="24" xfId="0" applyNumberFormat="1" applyFont="1" applyFill="1" applyBorder="1" applyAlignment="1">
      <alignment horizontal="center" vertical="center" wrapText="1"/>
    </xf>
    <xf numFmtId="0" fontId="8" fillId="2" borderId="24" xfId="0" applyFont="1" applyFill="1" applyBorder="1" applyAlignment="1">
      <alignment vertical="center"/>
    </xf>
    <xf numFmtId="0" fontId="8" fillId="2" borderId="26" xfId="0" applyFont="1" applyFill="1" applyBorder="1" applyAlignment="1">
      <alignment vertical="center" wrapText="1"/>
    </xf>
    <xf numFmtId="2" fontId="8" fillId="2" borderId="26" xfId="0" applyNumberFormat="1" applyFont="1" applyFill="1" applyBorder="1" applyAlignment="1">
      <alignment horizontal="center" vertical="center" wrapText="1"/>
    </xf>
    <xf numFmtId="183" fontId="8" fillId="2" borderId="26" xfId="0" applyNumberFormat="1" applyFont="1" applyFill="1" applyBorder="1" applyAlignment="1">
      <alignment horizontal="center" vertical="center" wrapText="1"/>
    </xf>
    <xf numFmtId="0" fontId="8" fillId="2" borderId="26" xfId="0" applyFont="1" applyFill="1" applyBorder="1" applyAlignment="1">
      <alignment vertical="center"/>
    </xf>
    <xf numFmtId="2" fontId="8" fillId="2" borderId="22" xfId="0" applyNumberFormat="1" applyFont="1" applyFill="1" applyBorder="1" applyAlignment="1">
      <alignment horizontal="center" vertical="center" wrapText="1"/>
    </xf>
    <xf numFmtId="183" fontId="8" fillId="2" borderId="22" xfId="0" applyNumberFormat="1" applyFont="1" applyFill="1" applyBorder="1" applyAlignment="1">
      <alignment horizontal="center" vertical="center" wrapText="1"/>
    </xf>
    <xf numFmtId="0" fontId="8" fillId="2" borderId="22" xfId="0" applyFont="1" applyFill="1" applyBorder="1" applyAlignment="1">
      <alignment vertical="center"/>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2" fontId="8" fillId="2" borderId="26" xfId="0" applyNumberFormat="1" applyFont="1" applyFill="1" applyBorder="1" applyAlignment="1">
      <alignment horizontal="center" vertical="center"/>
    </xf>
    <xf numFmtId="0" fontId="8" fillId="2" borderId="0" xfId="0" applyFont="1" applyFill="1" applyAlignment="1">
      <alignment horizontal="center" vertical="center"/>
    </xf>
    <xf numFmtId="182" fontId="8" fillId="2" borderId="0" xfId="0" applyNumberFormat="1" applyFont="1" applyFill="1" applyAlignment="1">
      <alignment horizontal="center" vertical="center"/>
    </xf>
    <xf numFmtId="0" fontId="8" fillId="2" borderId="24" xfId="0" applyFont="1" applyFill="1" applyBorder="1" applyAlignment="1">
      <alignment horizontal="center" vertical="center" wrapText="1"/>
    </xf>
    <xf numFmtId="0" fontId="8" fillId="0" borderId="0" xfId="0" applyFont="1" applyAlignment="1">
      <alignment horizontal="center"/>
    </xf>
    <xf numFmtId="182" fontId="8" fillId="0" borderId="0" xfId="0" applyNumberFormat="1" applyFont="1" applyAlignment="1">
      <alignment horizontal="center"/>
    </xf>
    <xf numFmtId="0" fontId="20" fillId="2" borderId="0" xfId="0" applyFont="1" applyFill="1"/>
    <xf numFmtId="176" fontId="8" fillId="2" borderId="0" xfId="0" applyNumberFormat="1" applyFont="1" applyFill="1"/>
    <xf numFmtId="0" fontId="22" fillId="2" borderId="0" xfId="1" applyFont="1" applyFill="1" applyAlignment="1">
      <alignment horizontal="center" vertical="center"/>
    </xf>
    <xf numFmtId="0" fontId="8" fillId="2" borderId="0" xfId="0" applyFont="1" applyFill="1" applyAlignment="1">
      <alignment horizontal="left" wrapText="1"/>
    </xf>
    <xf numFmtId="0" fontId="8" fillId="2" borderId="0" xfId="0" applyFont="1" applyFill="1" applyAlignment="1">
      <alignment wrapText="1"/>
    </xf>
    <xf numFmtId="181" fontId="23" fillId="2" borderId="0" xfId="0" applyNumberFormat="1" applyFont="1" applyFill="1"/>
    <xf numFmtId="0" fontId="23" fillId="2" borderId="34" xfId="0" applyFont="1" applyFill="1" applyBorder="1"/>
    <xf numFmtId="0" fontId="8" fillId="0" borderId="14" xfId="0" applyFont="1" applyBorder="1"/>
    <xf numFmtId="176" fontId="8" fillId="0" borderId="14" xfId="0" applyNumberFormat="1" applyFont="1" applyBorder="1"/>
    <xf numFmtId="0" fontId="8" fillId="0" borderId="14" xfId="0" applyFont="1" applyBorder="1" applyAlignment="1">
      <alignment horizontal="center"/>
    </xf>
    <xf numFmtId="0" fontId="8" fillId="0" borderId="14" xfId="0" applyFont="1" applyBorder="1" applyAlignment="1">
      <alignment horizontal="left" wrapText="1"/>
    </xf>
    <xf numFmtId="0" fontId="8" fillId="0" borderId="14" xfId="0" applyFont="1" applyBorder="1" applyAlignment="1">
      <alignment wrapText="1"/>
    </xf>
    <xf numFmtId="0" fontId="8" fillId="2" borderId="14" xfId="0" applyFont="1" applyFill="1" applyBorder="1"/>
    <xf numFmtId="0" fontId="8" fillId="0" borderId="35" xfId="0" applyFont="1" applyBorder="1"/>
    <xf numFmtId="0" fontId="25" fillId="2" borderId="0" xfId="0" applyFont="1" applyFill="1"/>
    <xf numFmtId="0" fontId="26" fillId="2" borderId="16" xfId="0" applyFont="1" applyFill="1" applyBorder="1"/>
    <xf numFmtId="0" fontId="25" fillId="0" borderId="0" xfId="0" applyFont="1"/>
    <xf numFmtId="176" fontId="25" fillId="0" borderId="0" xfId="0" applyNumberFormat="1" applyFont="1"/>
    <xf numFmtId="0" fontId="25" fillId="0" borderId="0" xfId="0" applyFont="1" applyAlignment="1">
      <alignment horizontal="center"/>
    </xf>
    <xf numFmtId="0" fontId="25" fillId="0" borderId="0" xfId="0" applyFont="1" applyAlignment="1">
      <alignment horizontal="left" wrapText="1"/>
    </xf>
    <xf numFmtId="0" fontId="25" fillId="0" borderId="0" xfId="0" applyFont="1" applyAlignment="1">
      <alignment wrapText="1"/>
    </xf>
    <xf numFmtId="0" fontId="25" fillId="0" borderId="36" xfId="0" applyFont="1" applyBorder="1"/>
    <xf numFmtId="0" fontId="25" fillId="2" borderId="0" xfId="0" applyFont="1" applyFill="1" applyAlignment="1">
      <alignment vertical="center"/>
    </xf>
    <xf numFmtId="0" fontId="26" fillId="2" borderId="16" xfId="0" applyFont="1" applyFill="1" applyBorder="1" applyAlignment="1">
      <alignment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0" borderId="0" xfId="0" applyFont="1" applyAlignment="1">
      <alignment vertical="center"/>
    </xf>
    <xf numFmtId="0" fontId="25" fillId="0" borderId="14" xfId="0" applyFont="1" applyBorder="1" applyAlignment="1">
      <alignment horizontal="center" vertical="center"/>
    </xf>
    <xf numFmtId="0" fontId="25" fillId="2" borderId="16" xfId="0" applyFont="1" applyFill="1" applyBorder="1" applyAlignment="1">
      <alignment vertical="center"/>
    </xf>
    <xf numFmtId="176" fontId="25" fillId="2" borderId="0" xfId="0" applyNumberFormat="1" applyFont="1" applyFill="1" applyAlignment="1">
      <alignment vertical="center"/>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8" fillId="2" borderId="37" xfId="0" applyFont="1" applyFill="1" applyBorder="1" applyAlignment="1">
      <alignment vertical="center"/>
    </xf>
    <xf numFmtId="0" fontId="8" fillId="2" borderId="1" xfId="0" applyFont="1" applyFill="1" applyBorder="1" applyAlignment="1">
      <alignment vertical="center"/>
    </xf>
    <xf numFmtId="176" fontId="8" fillId="2" borderId="1" xfId="0" applyNumberFormat="1"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 xfId="0" applyFont="1" applyBorder="1" applyAlignment="1">
      <alignment vertical="center"/>
    </xf>
    <xf numFmtId="0" fontId="8" fillId="0" borderId="24" xfId="0" applyFont="1" applyBorder="1" applyAlignment="1">
      <alignment horizontal="center" vertical="center"/>
    </xf>
    <xf numFmtId="177" fontId="8" fillId="0" borderId="24" xfId="0" applyNumberFormat="1" applyFont="1" applyBorder="1" applyAlignment="1">
      <alignment horizontal="center" vertical="center"/>
    </xf>
    <xf numFmtId="0" fontId="23" fillId="2" borderId="0" xfId="0" applyFont="1" applyFill="1"/>
    <xf numFmtId="0" fontId="8" fillId="4" borderId="24"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40" xfId="0" applyFont="1" applyFill="1" applyBorder="1" applyAlignment="1">
      <alignment horizontal="center" vertical="center"/>
    </xf>
    <xf numFmtId="0" fontId="30" fillId="5" borderId="41" xfId="0" applyFont="1" applyFill="1" applyBorder="1" applyAlignment="1">
      <alignment horizontal="center" vertical="center"/>
    </xf>
    <xf numFmtId="0" fontId="31" fillId="0" borderId="39" xfId="0" applyFont="1" applyBorder="1" applyAlignment="1">
      <alignment horizontal="left" vertical="center"/>
    </xf>
    <xf numFmtId="0" fontId="32" fillId="0" borderId="39" xfId="0" applyFont="1" applyBorder="1" applyAlignment="1">
      <alignment horizontal="left" vertical="center"/>
    </xf>
    <xf numFmtId="0" fontId="32" fillId="0" borderId="40" xfId="0" applyFont="1" applyBorder="1" applyAlignment="1">
      <alignment horizontal="left"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3" fillId="0" borderId="41" xfId="0" applyFont="1" applyBorder="1" applyAlignment="1">
      <alignment horizontal="center" vertical="center"/>
    </xf>
    <xf numFmtId="0" fontId="31" fillId="0" borderId="40" xfId="0" applyFont="1" applyBorder="1" applyAlignment="1">
      <alignment horizontal="left" vertical="center"/>
    </xf>
    <xf numFmtId="0" fontId="31" fillId="0" borderId="41" xfId="0" applyFont="1" applyBorder="1" applyAlignment="1">
      <alignment horizontal="left" vertical="center"/>
    </xf>
    <xf numFmtId="0" fontId="33" fillId="0" borderId="41" xfId="0" applyFont="1" applyBorder="1" applyAlignment="1">
      <alignment horizontal="lef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40" xfId="0" applyFont="1" applyBorder="1" applyAlignment="1">
      <alignment horizontal="center" vertical="center"/>
    </xf>
    <xf numFmtId="0" fontId="33" fillId="0" borderId="42" xfId="0" applyFont="1" applyBorder="1" applyAlignment="1">
      <alignment horizontal="center" vertical="center"/>
    </xf>
    <xf numFmtId="0" fontId="25" fillId="2" borderId="16" xfId="0" applyFont="1" applyFill="1" applyBorder="1"/>
    <xf numFmtId="0" fontId="25" fillId="0" borderId="16" xfId="0" applyFont="1" applyBorder="1" applyAlignment="1">
      <alignment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8" fillId="0" borderId="32" xfId="0" applyNumberFormat="1" applyFont="1" applyBorder="1" applyAlignment="1">
      <alignment horizontal="center" vertical="center"/>
    </xf>
    <xf numFmtId="0" fontId="25" fillId="2" borderId="1" xfId="0" applyFont="1" applyFill="1" applyBorder="1" applyAlignment="1">
      <alignment vertical="center" wrapText="1"/>
    </xf>
    <xf numFmtId="0" fontId="8" fillId="0" borderId="26" xfId="0" applyFont="1" applyBorder="1" applyAlignment="1">
      <alignment horizontal="center" vertical="center"/>
    </xf>
    <xf numFmtId="177" fontId="8" fillId="0" borderId="25" xfId="0" applyNumberFormat="1" applyFont="1" applyBorder="1" applyAlignment="1">
      <alignment horizontal="center" vertical="center"/>
    </xf>
    <xf numFmtId="0" fontId="25" fillId="2" borderId="36" xfId="0" applyFont="1" applyFill="1" applyBorder="1" applyAlignment="1">
      <alignment horizontal="center" vertical="center"/>
    </xf>
    <xf numFmtId="0" fontId="25" fillId="2" borderId="0" xfId="0" applyFont="1" applyFill="1" applyAlignment="1">
      <alignment horizontal="right" vertical="center"/>
    </xf>
    <xf numFmtId="176" fontId="25" fillId="2" borderId="0" xfId="0" applyNumberFormat="1" applyFont="1" applyFill="1" applyAlignment="1">
      <alignment horizontal="center" vertical="center"/>
    </xf>
    <xf numFmtId="0" fontId="25" fillId="0" borderId="36" xfId="0" applyFont="1" applyBorder="1" applyAlignment="1">
      <alignment vertical="center"/>
    </xf>
    <xf numFmtId="0" fontId="25" fillId="2" borderId="36" xfId="0" applyFont="1" applyFill="1" applyBorder="1" applyAlignment="1">
      <alignment vertical="center"/>
    </xf>
    <xf numFmtId="0" fontId="25" fillId="2" borderId="37" xfId="0" applyFont="1" applyFill="1" applyBorder="1"/>
    <xf numFmtId="0" fontId="25" fillId="2" borderId="1" xfId="0" applyFont="1" applyFill="1" applyBorder="1"/>
    <xf numFmtId="176" fontId="25" fillId="2" borderId="1" xfId="0" applyNumberFormat="1" applyFont="1" applyFill="1" applyBorder="1"/>
    <xf numFmtId="0" fontId="25" fillId="2" borderId="1" xfId="0" applyFont="1" applyFill="1" applyBorder="1" applyAlignment="1">
      <alignment horizontal="center"/>
    </xf>
    <xf numFmtId="0" fontId="25" fillId="2" borderId="1" xfId="0" applyFont="1" applyFill="1" applyBorder="1" applyAlignment="1">
      <alignment horizontal="left" wrapText="1"/>
    </xf>
    <xf numFmtId="0" fontId="25" fillId="2" borderId="1" xfId="0" applyFont="1" applyFill="1" applyBorder="1" applyAlignment="1">
      <alignment wrapText="1"/>
    </xf>
    <xf numFmtId="0" fontId="25" fillId="0" borderId="1" xfId="0" applyFont="1" applyBorder="1"/>
    <xf numFmtId="0" fontId="25" fillId="0" borderId="43" xfId="0" applyFont="1" applyBorder="1"/>
    <xf numFmtId="0" fontId="25" fillId="2" borderId="24" xfId="0" applyFont="1" applyFill="1" applyBorder="1" applyAlignment="1">
      <alignment horizontal="center" vertical="center"/>
    </xf>
    <xf numFmtId="0" fontId="25" fillId="2" borderId="24" xfId="0"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179" fontId="8" fillId="2" borderId="0" xfId="0" applyNumberFormat="1" applyFont="1" applyFill="1" applyAlignment="1">
      <alignment horizontal="center" vertical="center"/>
    </xf>
    <xf numFmtId="0" fontId="8" fillId="2" borderId="1" xfId="0" applyFont="1" applyFill="1" applyBorder="1" applyAlignment="1">
      <alignment horizontal="center" vertical="center" wrapText="1"/>
    </xf>
    <xf numFmtId="0" fontId="35" fillId="6" borderId="24" xfId="0" applyFont="1" applyFill="1" applyBorder="1" applyAlignment="1">
      <alignment horizontal="center" vertical="center" wrapText="1"/>
    </xf>
    <xf numFmtId="179" fontId="35" fillId="6" borderId="24" xfId="0" applyNumberFormat="1" applyFont="1" applyFill="1" applyBorder="1" applyAlignment="1">
      <alignment horizontal="center" vertical="center" wrapText="1"/>
    </xf>
    <xf numFmtId="0" fontId="8" fillId="7" borderId="24" xfId="0" applyFont="1" applyFill="1" applyBorder="1" applyAlignment="1">
      <alignment horizontal="center" vertical="center" wrapText="1"/>
    </xf>
    <xf numFmtId="179" fontId="8" fillId="8" borderId="24" xfId="0" applyNumberFormat="1" applyFont="1" applyFill="1" applyBorder="1" applyAlignment="1">
      <alignment horizontal="center" vertical="center" wrapText="1"/>
    </xf>
    <xf numFmtId="0" fontId="0" fillId="8" borderId="24" xfId="0" applyFill="1" applyBorder="1"/>
    <xf numFmtId="0" fontId="8" fillId="8" borderId="24" xfId="0" applyFont="1" applyFill="1" applyBorder="1" applyAlignment="1">
      <alignment horizontal="center" vertical="center" wrapText="1"/>
    </xf>
    <xf numFmtId="180" fontId="8" fillId="2" borderId="0" xfId="0" applyNumberFormat="1" applyFont="1" applyFill="1" applyAlignment="1">
      <alignment horizontal="center" vertical="center"/>
    </xf>
    <xf numFmtId="180" fontId="35" fillId="6" borderId="24" xfId="0" applyNumberFormat="1" applyFont="1" applyFill="1" applyBorder="1" applyAlignment="1">
      <alignment horizontal="center" vertical="center" wrapText="1"/>
    </xf>
    <xf numFmtId="180" fontId="8" fillId="8" borderId="24" xfId="0" applyNumberFormat="1" applyFont="1" applyFill="1" applyBorder="1" applyAlignment="1">
      <alignment horizontal="center" vertical="center" wrapText="1"/>
    </xf>
    <xf numFmtId="0" fontId="8" fillId="2" borderId="0" xfId="0" applyFont="1" applyFill="1" applyAlignment="1">
      <alignment horizontal="left" vertical="top" wrapText="1"/>
    </xf>
    <xf numFmtId="180" fontId="8" fillId="2" borderId="0" xfId="0" applyNumberFormat="1" applyFont="1" applyFill="1" applyAlignment="1">
      <alignment horizontal="left" vertical="top" wrapText="1"/>
    </xf>
    <xf numFmtId="0" fontId="8" fillId="7" borderId="44" xfId="0" applyFont="1" applyFill="1" applyBorder="1" applyAlignment="1">
      <alignment horizontal="center" vertical="center" wrapText="1"/>
    </xf>
    <xf numFmtId="180" fontId="8" fillId="8" borderId="44" xfId="0" applyNumberFormat="1" applyFont="1" applyFill="1" applyBorder="1" applyAlignment="1">
      <alignment horizontal="center" vertical="center" wrapText="1"/>
    </xf>
    <xf numFmtId="0" fontId="8" fillId="8" borderId="44" xfId="0" applyFont="1" applyFill="1" applyBorder="1" applyAlignment="1">
      <alignment horizontal="center" vertical="center" wrapText="1"/>
    </xf>
    <xf numFmtId="180" fontId="8" fillId="2" borderId="0" xfId="0" applyNumberFormat="1" applyFont="1" applyFill="1" applyAlignment="1">
      <alignment vertical="center"/>
    </xf>
    <xf numFmtId="0" fontId="8" fillId="9" borderId="44" xfId="0" applyFont="1" applyFill="1" applyBorder="1" applyAlignment="1">
      <alignment horizontal="center" vertical="center" wrapText="1"/>
    </xf>
    <xf numFmtId="180" fontId="8" fillId="10" borderId="24" xfId="0" applyNumberFormat="1" applyFont="1" applyFill="1" applyBorder="1" applyAlignment="1">
      <alignment horizontal="center" vertical="center" wrapText="1"/>
    </xf>
    <xf numFmtId="0" fontId="8" fillId="10" borderId="24" xfId="0" applyFont="1" applyFill="1" applyBorder="1" applyAlignment="1">
      <alignment horizontal="center" vertical="center" wrapText="1"/>
    </xf>
    <xf numFmtId="180" fontId="8" fillId="10" borderId="24" xfId="0" applyNumberFormat="1" applyFont="1" applyFill="1" applyBorder="1" applyAlignment="1">
      <alignment horizontal="center" vertical="center"/>
    </xf>
    <xf numFmtId="0" fontId="8" fillId="10" borderId="24" xfId="0" applyFont="1" applyFill="1" applyBorder="1" applyAlignment="1">
      <alignment horizontal="center" vertical="center"/>
    </xf>
    <xf numFmtId="0" fontId="8" fillId="0" borderId="0" xfId="0" applyFont="1" applyAlignment="1">
      <alignment horizontal="center" vertical="center" wrapText="1"/>
    </xf>
    <xf numFmtId="180" fontId="8" fillId="0" borderId="0" xfId="0" applyNumberFormat="1" applyFont="1" applyAlignment="1">
      <alignment horizontal="center" vertical="center"/>
    </xf>
    <xf numFmtId="0" fontId="8" fillId="0" borderId="0" xfId="0" applyFont="1" applyAlignment="1">
      <alignment horizontal="center" vertical="center"/>
    </xf>
    <xf numFmtId="180" fontId="8" fillId="10" borderId="44" xfId="0" applyNumberFormat="1" applyFont="1" applyFill="1" applyBorder="1" applyAlignment="1">
      <alignment horizontal="center" vertical="center" wrapText="1"/>
    </xf>
    <xf numFmtId="0" fontId="8" fillId="10" borderId="44" xfId="0" applyFont="1" applyFill="1" applyBorder="1" applyAlignment="1">
      <alignment horizontal="center" vertical="center" wrapText="1"/>
    </xf>
    <xf numFmtId="0" fontId="8" fillId="3" borderId="44" xfId="0" applyFont="1" applyFill="1" applyBorder="1" applyAlignment="1">
      <alignment horizontal="center" vertical="center" wrapText="1"/>
    </xf>
    <xf numFmtId="180" fontId="8" fillId="10" borderId="44" xfId="0" applyNumberFormat="1" applyFont="1" applyFill="1" applyBorder="1" applyAlignment="1">
      <alignment horizontal="center" vertical="center"/>
    </xf>
    <xf numFmtId="0" fontId="8" fillId="10" borderId="44" xfId="0" applyFont="1" applyFill="1" applyBorder="1" applyAlignment="1">
      <alignment horizontal="center" vertical="center"/>
    </xf>
    <xf numFmtId="0" fontId="37" fillId="2" borderId="0" xfId="0" applyFont="1" applyFill="1" applyAlignment="1">
      <alignment vertical="center"/>
    </xf>
    <xf numFmtId="0" fontId="8" fillId="8" borderId="44" xfId="0" applyFont="1" applyFill="1" applyBorder="1" applyAlignment="1" applyProtection="1">
      <alignment horizontal="center" vertical="center" wrapText="1"/>
      <protection locked="0"/>
    </xf>
    <xf numFmtId="177" fontId="8" fillId="8" borderId="24" xfId="0" applyNumberFormat="1" applyFont="1" applyFill="1" applyBorder="1" applyAlignment="1">
      <alignment horizontal="center" vertical="center" wrapText="1"/>
    </xf>
    <xf numFmtId="0" fontId="8" fillId="8" borderId="2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183" fontId="8" fillId="11" borderId="24" xfId="0" applyNumberFormat="1"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26"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left" vertical="center" wrapText="1"/>
      <protection locked="0"/>
    </xf>
    <xf numFmtId="0" fontId="38" fillId="11" borderId="24" xfId="0" applyFont="1" applyFill="1" applyBorder="1" applyAlignment="1" applyProtection="1">
      <alignment horizontal="center" vertical="center"/>
      <protection locked="0"/>
    </xf>
    <xf numFmtId="0" fontId="38" fillId="11" borderId="44" xfId="0" applyFont="1" applyFill="1" applyBorder="1" applyAlignment="1" applyProtection="1">
      <alignment horizontal="left" vertical="top" wrapText="1"/>
      <protection locked="0"/>
    </xf>
    <xf numFmtId="0" fontId="38" fillId="11" borderId="24" xfId="0" applyFont="1" applyFill="1" applyBorder="1" applyAlignment="1" applyProtection="1">
      <alignment horizontal="left" vertical="top" wrapText="1"/>
      <protection locked="0"/>
    </xf>
    <xf numFmtId="0" fontId="38" fillId="11" borderId="44" xfId="0" applyFont="1" applyFill="1" applyBorder="1" applyAlignment="1" applyProtection="1">
      <alignment horizontal="center" vertical="center" wrapText="1"/>
      <protection locked="0"/>
    </xf>
    <xf numFmtId="0" fontId="40" fillId="2" borderId="0" xfId="0" applyFont="1" applyFill="1"/>
    <xf numFmtId="0" fontId="38" fillId="11" borderId="24" xfId="0" applyFont="1" applyFill="1" applyBorder="1" applyProtection="1">
      <protection locked="0"/>
    </xf>
    <xf numFmtId="0" fontId="38" fillId="11" borderId="24" xfId="0" applyFont="1" applyFill="1" applyBorder="1" applyAlignment="1" applyProtection="1">
      <alignment horizontal="center" vertical="center" wrapText="1"/>
      <protection locked="0"/>
    </xf>
    <xf numFmtId="0" fontId="8" fillId="11" borderId="38" xfId="0" applyFont="1" applyFill="1" applyBorder="1" applyAlignment="1" applyProtection="1">
      <alignment horizontal="center" vertical="center" wrapText="1"/>
      <protection locked="0"/>
    </xf>
    <xf numFmtId="0" fontId="38" fillId="11" borderId="44" xfId="0" applyFont="1" applyFill="1" applyBorder="1" applyAlignment="1" applyProtection="1">
      <alignment horizontal="center" vertical="center"/>
      <protection locked="0"/>
    </xf>
    <xf numFmtId="0" fontId="8" fillId="11" borderId="35" xfId="0" applyFont="1" applyFill="1" applyBorder="1" applyAlignment="1" applyProtection="1">
      <alignment horizontal="center" vertical="center" wrapText="1"/>
      <protection locked="0"/>
    </xf>
    <xf numFmtId="0" fontId="14" fillId="2" borderId="46" xfId="0" applyFont="1" applyFill="1" applyBorder="1" applyAlignment="1">
      <alignment horizontal="center" vertical="center"/>
    </xf>
    <xf numFmtId="0" fontId="8" fillId="11" borderId="49" xfId="0" applyFont="1" applyFill="1" applyBorder="1" applyAlignment="1" applyProtection="1">
      <alignment horizontal="center" vertical="center"/>
      <protection locked="0"/>
    </xf>
    <xf numFmtId="0" fontId="8" fillId="11" borderId="50" xfId="0" applyFont="1" applyFill="1" applyBorder="1" applyAlignment="1" applyProtection="1">
      <alignment horizontal="center" vertical="center"/>
      <protection locked="0"/>
    </xf>
    <xf numFmtId="0" fontId="8" fillId="14" borderId="50" xfId="0" applyFont="1" applyFill="1" applyBorder="1" applyAlignment="1">
      <alignment horizontal="center" vertical="center"/>
    </xf>
    <xf numFmtId="0" fontId="43" fillId="11" borderId="24"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7" fillId="16" borderId="52" xfId="25" applyFont="1" applyFill="1" applyBorder="1" applyAlignment="1">
      <alignment horizontal="center"/>
    </xf>
    <xf numFmtId="185" fontId="47" fillId="17" borderId="52" xfId="25" applyNumberFormat="1" applyFont="1" applyFill="1" applyBorder="1" applyAlignment="1">
      <alignment vertical="center"/>
    </xf>
    <xf numFmtId="0" fontId="46" fillId="15" borderId="52" xfId="25" applyFont="1" applyFill="1" applyBorder="1" applyAlignment="1">
      <alignment horizontal="center" vertical="center"/>
    </xf>
    <xf numFmtId="0" fontId="49" fillId="0" borderId="52" xfId="0" applyFont="1" applyBorder="1"/>
    <xf numFmtId="0" fontId="8" fillId="0" borderId="52" xfId="0" applyFont="1" applyBorder="1"/>
    <xf numFmtId="0" fontId="4" fillId="2" borderId="0" xfId="0" applyFont="1" applyFill="1" applyAlignment="1">
      <alignment horizontal="center" vertical="center" wrapText="1"/>
    </xf>
    <xf numFmtId="0" fontId="6" fillId="2" borderId="0" xfId="0" applyFont="1" applyFill="1" applyAlignment="1">
      <alignment horizontal="right" vertical="center"/>
    </xf>
    <xf numFmtId="0" fontId="20" fillId="11" borderId="1" xfId="0" applyFont="1" applyFill="1" applyBorder="1" applyAlignment="1" applyProtection="1">
      <alignment horizontal="left" vertical="center"/>
      <protection locked="0"/>
    </xf>
    <xf numFmtId="0" fontId="7" fillId="2" borderId="0" xfId="0" applyFont="1" applyFill="1" applyAlignment="1">
      <alignment horizontal="left" vertical="center"/>
    </xf>
    <xf numFmtId="0" fontId="44" fillId="11" borderId="51" xfId="0" applyFont="1" applyFill="1" applyBorder="1" applyAlignment="1" applyProtection="1">
      <alignment horizontal="center" vertical="center"/>
      <protection locked="0"/>
    </xf>
    <xf numFmtId="0" fontId="14" fillId="2"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185" fontId="8" fillId="11" borderId="1" xfId="24" applyNumberFormat="1" applyFont="1" applyFill="1" applyBorder="1" applyAlignment="1" applyProtection="1">
      <alignment horizontal="center" vertical="center"/>
      <protection locked="0"/>
    </xf>
    <xf numFmtId="0" fontId="12" fillId="2" borderId="2"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48" xfId="0" applyFont="1" applyFill="1" applyBorder="1" applyAlignment="1">
      <alignment horizontal="left" vertical="center"/>
    </xf>
    <xf numFmtId="0" fontId="14" fillId="0" borderId="8" xfId="0" applyFont="1" applyBorder="1" applyAlignment="1">
      <alignment horizontal="center" vertical="center" wrapText="1"/>
    </xf>
    <xf numFmtId="0" fontId="14" fillId="2" borderId="11" xfId="0" applyFont="1" applyFill="1" applyBorder="1" applyAlignment="1">
      <alignment horizontal="center" vertical="center"/>
    </xf>
    <xf numFmtId="0" fontId="16" fillId="11" borderId="12" xfId="0" applyFont="1" applyFill="1" applyBorder="1" applyAlignment="1" applyProtection="1">
      <alignment vertical="center"/>
      <protection locked="0"/>
    </xf>
    <xf numFmtId="0" fontId="8" fillId="2" borderId="20"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2" borderId="3" xfId="0" applyFont="1" applyFill="1" applyBorder="1" applyAlignment="1">
      <alignment horizontal="center" vertical="center" textRotation="255" wrapText="1"/>
    </xf>
    <xf numFmtId="0" fontId="8" fillId="2" borderId="24" xfId="0" applyFont="1" applyFill="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8" fillId="2" borderId="3" xfId="0" applyFont="1" applyFill="1" applyBorder="1" applyAlignment="1">
      <alignment horizontal="center" vertical="center" textRotation="255" wrapText="1"/>
    </xf>
    <xf numFmtId="0" fontId="18" fillId="2" borderId="13" xfId="0" applyFont="1" applyFill="1" applyBorder="1" applyAlignment="1">
      <alignment horizontal="center" vertical="center" textRotation="255" wrapText="1"/>
    </xf>
    <xf numFmtId="0" fontId="8" fillId="2" borderId="24" xfId="0" applyFont="1" applyFill="1" applyBorder="1" applyAlignment="1">
      <alignment horizontal="left" vertical="center" wrapText="1"/>
    </xf>
    <xf numFmtId="0" fontId="8" fillId="2" borderId="26" xfId="0" applyFont="1" applyFill="1" applyBorder="1" applyAlignment="1">
      <alignment vertical="center" wrapText="1"/>
    </xf>
    <xf numFmtId="0" fontId="8" fillId="2" borderId="27" xfId="0" applyFont="1" applyFill="1" applyBorder="1" applyAlignment="1">
      <alignment horizontal="center" vertical="center" textRotation="255" wrapText="1"/>
    </xf>
    <xf numFmtId="0" fontId="8" fillId="2" borderId="22" xfId="0" applyFont="1" applyFill="1" applyBorder="1" applyAlignment="1">
      <alignmen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20" xfId="0" applyFont="1" applyFill="1" applyBorder="1" applyAlignment="1">
      <alignment horizontal="center"/>
    </xf>
    <xf numFmtId="0" fontId="8" fillId="2" borderId="13" xfId="0" applyFont="1" applyFill="1" applyBorder="1" applyAlignment="1">
      <alignment horizontal="center"/>
    </xf>
    <xf numFmtId="0" fontId="0" fillId="0" borderId="25" xfId="0" applyBorder="1"/>
    <xf numFmtId="0" fontId="8" fillId="0" borderId="33" xfId="0" applyFont="1" applyBorder="1" applyAlignment="1">
      <alignment horizontal="left" vertical="top"/>
    </xf>
    <xf numFmtId="0" fontId="8" fillId="2" borderId="3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2" borderId="3" xfId="0" applyFont="1" applyFill="1" applyBorder="1" applyAlignment="1">
      <alignment horizontal="left" vertical="center" wrapText="1"/>
    </xf>
    <xf numFmtId="0" fontId="0" fillId="12" borderId="32" xfId="0" applyFill="1" applyBorder="1" applyProtection="1">
      <protection locked="0"/>
    </xf>
    <xf numFmtId="0" fontId="8" fillId="2" borderId="13" xfId="0" applyFont="1" applyFill="1" applyBorder="1" applyAlignment="1">
      <alignment horizontal="left" vertical="center" wrapText="1"/>
    </xf>
    <xf numFmtId="0" fontId="0" fillId="12" borderId="25" xfId="0" applyFill="1" applyBorder="1" applyProtection="1">
      <protection locked="0"/>
    </xf>
    <xf numFmtId="0" fontId="8" fillId="0" borderId="31" xfId="0" applyFont="1" applyBorder="1" applyAlignment="1">
      <alignment horizontal="left"/>
    </xf>
    <xf numFmtId="0" fontId="8" fillId="12" borderId="24" xfId="0" applyFont="1" applyFill="1" applyBorder="1" applyAlignment="1" applyProtection="1">
      <alignment horizontal="left" vertical="top" wrapText="1"/>
      <protection locked="0"/>
    </xf>
    <xf numFmtId="0" fontId="25" fillId="0" borderId="0" xfId="0" applyFont="1" applyAlignment="1">
      <alignment horizontal="center" vertical="center" wrapText="1"/>
    </xf>
    <xf numFmtId="0" fontId="25" fillId="0" borderId="1" xfId="0" applyFont="1" applyBorder="1" applyAlignment="1">
      <alignment horizontal="center"/>
    </xf>
    <xf numFmtId="176" fontId="25" fillId="0" borderId="0" xfId="0" applyNumberFormat="1" applyFont="1" applyAlignment="1">
      <alignment horizontal="center" vertical="center"/>
    </xf>
    <xf numFmtId="43" fontId="8" fillId="3" borderId="1" xfId="24" applyFont="1" applyFill="1" applyBorder="1" applyAlignment="1">
      <alignment horizontal="center" vertical="center"/>
    </xf>
    <xf numFmtId="2" fontId="8" fillId="3" borderId="0" xfId="0" applyNumberFormat="1" applyFont="1" applyFill="1" applyAlignment="1">
      <alignment horizontal="center" vertical="center"/>
    </xf>
    <xf numFmtId="0" fontId="25" fillId="0" borderId="14" xfId="0" applyFont="1" applyBorder="1" applyAlignment="1">
      <alignment horizontal="center"/>
    </xf>
    <xf numFmtId="43" fontId="8" fillId="3" borderId="14" xfId="24" applyFont="1" applyFill="1" applyBorder="1" applyAlignment="1">
      <alignment horizontal="center" vertical="center"/>
    </xf>
    <xf numFmtId="0" fontId="25" fillId="0" borderId="0" xfId="0" applyFont="1" applyAlignment="1">
      <alignment horizontal="center" vertical="center"/>
    </xf>
    <xf numFmtId="0" fontId="25" fillId="2" borderId="1" xfId="0" applyFont="1" applyFill="1" applyBorder="1" applyAlignment="1">
      <alignment horizontal="left" vertical="center" wrapText="1"/>
    </xf>
    <xf numFmtId="178" fontId="8" fillId="3" borderId="0" xfId="0" applyNumberFormat="1" applyFont="1" applyFill="1" applyAlignment="1">
      <alignment horizontal="center" vertical="center"/>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Alignment="1">
      <alignment horizontal="center" vertical="center"/>
    </xf>
    <xf numFmtId="0" fontId="25" fillId="0" borderId="36" xfId="0" applyFont="1" applyBorder="1" applyAlignment="1">
      <alignment horizontal="center" vertical="center"/>
    </xf>
    <xf numFmtId="0" fontId="8" fillId="3" borderId="14" xfId="0" applyFont="1" applyFill="1" applyBorder="1" applyAlignment="1">
      <alignment horizontal="center"/>
    </xf>
    <xf numFmtId="0" fontId="8" fillId="3" borderId="14"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4" xfId="0" applyFont="1" applyFill="1" applyBorder="1" applyAlignment="1">
      <alignment horizontal="center"/>
    </xf>
    <xf numFmtId="0" fontId="8" fillId="0" borderId="24" xfId="0" applyFont="1" applyBorder="1" applyAlignment="1">
      <alignment horizontal="center" vertical="center"/>
    </xf>
    <xf numFmtId="0" fontId="8" fillId="11" borderId="24" xfId="0" applyFont="1" applyFill="1" applyBorder="1" applyAlignment="1" applyProtection="1">
      <alignment horizontal="center"/>
      <protection locked="0"/>
    </xf>
    <xf numFmtId="0" fontId="8" fillId="11" borderId="24" xfId="0" applyFont="1" applyFill="1" applyBorder="1" applyAlignment="1" applyProtection="1">
      <alignment horizontal="center" vertical="center"/>
      <protection locked="0"/>
    </xf>
    <xf numFmtId="43" fontId="8" fillId="11" borderId="24" xfId="24" applyFont="1" applyFill="1" applyBorder="1" applyAlignment="1" applyProtection="1">
      <protection locked="0"/>
    </xf>
    <xf numFmtId="0" fontId="38" fillId="12" borderId="24" xfId="0" applyFont="1" applyFill="1" applyBorder="1" applyProtection="1">
      <protection locked="0"/>
    </xf>
    <xf numFmtId="0" fontId="0" fillId="11" borderId="24" xfId="0" applyFill="1" applyBorder="1" applyProtection="1">
      <protection locked="0"/>
    </xf>
    <xf numFmtId="0" fontId="8" fillId="2" borderId="24" xfId="0" applyFont="1" applyFill="1" applyBorder="1" applyAlignment="1">
      <alignment horizontal="left"/>
    </xf>
    <xf numFmtId="0" fontId="0" fillId="2" borderId="5" xfId="0" applyFill="1" applyBorder="1"/>
    <xf numFmtId="0" fontId="42" fillId="0" borderId="14" xfId="0" applyFont="1" applyBorder="1" applyAlignment="1">
      <alignment horizontal="center"/>
    </xf>
    <xf numFmtId="2" fontId="8" fillId="3" borderId="14" xfId="0" applyNumberFormat="1" applyFont="1" applyFill="1" applyBorder="1" applyAlignment="1">
      <alignment horizontal="center"/>
    </xf>
    <xf numFmtId="2" fontId="8" fillId="3" borderId="14" xfId="0" applyNumberFormat="1" applyFont="1" applyFill="1" applyBorder="1" applyAlignment="1">
      <alignment horizontal="center" vertical="center"/>
    </xf>
    <xf numFmtId="0" fontId="38" fillId="11" borderId="24" xfId="0" applyFont="1" applyFill="1" applyBorder="1" applyProtection="1">
      <protection locked="0"/>
    </xf>
    <xf numFmtId="43" fontId="8" fillId="11" borderId="4" xfId="24" applyFont="1" applyFill="1" applyBorder="1" applyAlignment="1" applyProtection="1">
      <alignment horizontal="center" vertical="center"/>
      <protection locked="0"/>
    </xf>
    <xf numFmtId="43" fontId="8" fillId="11" borderId="5" xfId="24" applyFont="1" applyFill="1" applyBorder="1" applyAlignment="1" applyProtection="1">
      <alignment horizontal="center" vertical="center"/>
      <protection locked="0"/>
    </xf>
    <xf numFmtId="43" fontId="8" fillId="11" borderId="38" xfId="24" applyFont="1" applyFill="1" applyBorder="1" applyAlignment="1" applyProtection="1">
      <alignment horizontal="center" vertical="center"/>
      <protection locked="0"/>
    </xf>
    <xf numFmtId="0" fontId="25" fillId="0" borderId="0" xfId="0" applyFont="1" applyAlignment="1">
      <alignment horizontal="right" vertical="center"/>
    </xf>
    <xf numFmtId="178" fontId="8" fillId="3" borderId="1" xfId="0" applyNumberFormat="1" applyFont="1" applyFill="1" applyBorder="1" applyAlignment="1">
      <alignment horizontal="center" vertical="center"/>
    </xf>
    <xf numFmtId="0" fontId="0" fillId="4" borderId="24" xfId="0" applyFill="1" applyBorder="1"/>
    <xf numFmtId="0" fontId="8" fillId="4" borderId="24" xfId="0" applyFont="1" applyFill="1" applyBorder="1" applyAlignment="1">
      <alignment horizontal="center" vertical="center"/>
    </xf>
    <xf numFmtId="43" fontId="8" fillId="13" borderId="24" xfId="24" applyFont="1" applyFill="1" applyBorder="1" applyAlignment="1" applyProtection="1">
      <protection locked="0"/>
    </xf>
    <xf numFmtId="0" fontId="38" fillId="13" borderId="24" xfId="0" applyFont="1" applyFill="1" applyBorder="1" applyProtection="1">
      <protection locked="0"/>
    </xf>
    <xf numFmtId="0" fontId="25" fillId="0" borderId="36" xfId="0" applyFont="1" applyBorder="1" applyAlignment="1">
      <alignment horizontal="left" vertical="center"/>
    </xf>
    <xf numFmtId="0" fontId="8" fillId="0" borderId="3" xfId="0" applyFont="1" applyBorder="1" applyAlignment="1">
      <alignment horizontal="center" vertical="center"/>
    </xf>
    <xf numFmtId="0" fontId="25" fillId="2" borderId="36" xfId="0" applyFont="1" applyFill="1" applyBorder="1" applyAlignment="1">
      <alignment horizontal="left" vertical="center" wrapText="1"/>
    </xf>
    <xf numFmtId="0" fontId="25" fillId="0" borderId="36" xfId="0" applyFont="1" applyBorder="1" applyAlignment="1">
      <alignment horizontal="left" vertical="center" wrapText="1"/>
    </xf>
    <xf numFmtId="0" fontId="25" fillId="0" borderId="0" xfId="0" applyFont="1" applyAlignment="1">
      <alignment horizontal="right" vertical="center" wrapText="1"/>
    </xf>
    <xf numFmtId="0" fontId="8" fillId="0" borderId="13" xfId="0" applyFont="1" applyBorder="1" applyAlignment="1">
      <alignment horizontal="center" vertical="center"/>
    </xf>
    <xf numFmtId="43" fontId="8" fillId="11" borderId="4" xfId="24" applyFont="1" applyFill="1" applyBorder="1" applyAlignment="1" applyProtection="1">
      <protection locked="0"/>
    </xf>
    <xf numFmtId="43" fontId="8" fillId="11" borderId="5" xfId="24" applyFont="1" applyFill="1" applyBorder="1" applyAlignment="1" applyProtection="1">
      <protection locked="0"/>
    </xf>
    <xf numFmtId="43" fontId="8" fillId="11" borderId="38" xfId="24" applyFont="1" applyFill="1" applyBorder="1" applyAlignment="1" applyProtection="1">
      <protection locked="0"/>
    </xf>
    <xf numFmtId="0" fontId="38" fillId="11" borderId="24" xfId="0" applyFont="1" applyFill="1" applyBorder="1" applyAlignment="1" applyProtection="1">
      <alignment vertical="center"/>
      <protection locked="0"/>
    </xf>
    <xf numFmtId="0" fontId="8" fillId="11" borderId="24" xfId="0" applyFont="1" applyFill="1" applyBorder="1" applyAlignment="1" applyProtection="1">
      <alignment vertical="center"/>
      <protection locked="0"/>
    </xf>
    <xf numFmtId="43" fontId="8" fillId="11" borderId="24" xfId="24" applyFont="1" applyFill="1" applyBorder="1" applyAlignment="1" applyProtection="1">
      <alignment vertical="center"/>
      <protection locked="0"/>
    </xf>
    <xf numFmtId="184" fontId="8" fillId="11" borderId="24" xfId="24" applyNumberFormat="1" applyFont="1" applyFill="1" applyBorder="1" applyAlignment="1" applyProtection="1">
      <alignment horizontal="center" vertical="center"/>
      <protection locked="0"/>
    </xf>
    <xf numFmtId="0" fontId="38" fillId="12" borderId="24" xfId="0" applyFont="1" applyFill="1" applyBorder="1" applyAlignment="1" applyProtection="1">
      <alignment vertical="center"/>
      <protection locked="0"/>
    </xf>
    <xf numFmtId="0" fontId="25" fillId="2" borderId="36"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4" xfId="0" applyFont="1" applyFill="1" applyBorder="1" applyAlignment="1">
      <alignment horizontal="center" vertical="center" wrapText="1"/>
    </xf>
    <xf numFmtId="0" fontId="25" fillId="0" borderId="24" xfId="0" applyFont="1" applyBorder="1" applyAlignment="1">
      <alignment horizontal="center" vertical="center" wrapText="1"/>
    </xf>
    <xf numFmtId="186" fontId="8" fillId="3" borderId="0" xfId="0" applyNumberFormat="1" applyFont="1" applyFill="1" applyAlignment="1">
      <alignment horizontal="center" vertical="center"/>
    </xf>
    <xf numFmtId="186" fontId="8" fillId="3" borderId="14" xfId="24" applyNumberFormat="1" applyFont="1" applyFill="1" applyBorder="1" applyAlignment="1">
      <alignment horizontal="center" vertical="center"/>
    </xf>
    <xf numFmtId="0" fontId="25" fillId="0" borderId="0" xfId="0" applyFont="1" applyAlignment="1">
      <alignment horizontal="left" vertical="top" wrapText="1"/>
    </xf>
    <xf numFmtId="186" fontId="8" fillId="3" borderId="1" xfId="24" applyNumberFormat="1" applyFont="1" applyFill="1" applyBorder="1" applyAlignment="1">
      <alignment horizontal="center" vertical="center"/>
    </xf>
    <xf numFmtId="0" fontId="25" fillId="2" borderId="5" xfId="0" applyFont="1" applyFill="1" applyBorder="1" applyAlignment="1">
      <alignment horizontal="left" vertical="center" wrapText="1"/>
    </xf>
    <xf numFmtId="0" fontId="27" fillId="0" borderId="24" xfId="0" applyFont="1" applyBorder="1" applyAlignment="1">
      <alignment horizontal="center" vertical="center"/>
    </xf>
    <xf numFmtId="0" fontId="35" fillId="6" borderId="24"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38" fillId="11" borderId="24" xfId="0" applyFont="1" applyFill="1" applyBorder="1" applyAlignment="1" applyProtection="1">
      <alignment vertical="top" wrapText="1"/>
      <protection locked="0"/>
    </xf>
    <xf numFmtId="0" fontId="38" fillId="11" borderId="24" xfId="0" applyFont="1" applyFill="1" applyBorder="1" applyAlignment="1" applyProtection="1">
      <alignment horizontal="center" vertical="center"/>
      <protection locked="0"/>
    </xf>
    <xf numFmtId="0" fontId="0" fillId="8" borderId="24" xfId="0" applyFill="1" applyBorder="1"/>
    <xf numFmtId="0" fontId="8" fillId="3" borderId="24" xfId="0" applyFont="1" applyFill="1" applyBorder="1" applyAlignment="1">
      <alignment horizontal="center" vertical="center" wrapText="1"/>
    </xf>
    <xf numFmtId="179" fontId="8" fillId="8" borderId="24" xfId="0" applyNumberFormat="1"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9" fillId="11" borderId="24" xfId="0" applyFont="1" applyFill="1" applyBorder="1" applyAlignment="1" applyProtection="1">
      <alignment horizontal="left" vertical="top" wrapText="1"/>
      <protection locked="0"/>
    </xf>
    <xf numFmtId="0" fontId="8" fillId="11" borderId="24" xfId="0" applyFont="1" applyFill="1" applyBorder="1" applyAlignment="1" applyProtection="1">
      <alignment horizontal="left" vertical="top" wrapText="1"/>
      <protection locked="0"/>
    </xf>
    <xf numFmtId="0" fontId="38" fillId="11" borderId="44" xfId="0" applyFont="1" applyFill="1" applyBorder="1" applyAlignment="1" applyProtection="1">
      <alignment horizontal="left" vertical="top" wrapText="1"/>
      <protection locked="0"/>
    </xf>
    <xf numFmtId="0" fontId="38" fillId="11" borderId="45" xfId="0" applyFont="1" applyFill="1" applyBorder="1" applyAlignment="1" applyProtection="1">
      <alignment horizontal="left" vertical="top" wrapText="1"/>
      <protection locked="0"/>
    </xf>
    <xf numFmtId="0" fontId="38" fillId="11" borderId="12" xfId="0" applyFont="1" applyFill="1" applyBorder="1" applyAlignment="1" applyProtection="1">
      <alignment horizontal="left" vertical="top" wrapText="1"/>
      <protection locked="0"/>
    </xf>
    <xf numFmtId="0" fontId="38" fillId="11" borderId="24" xfId="0" applyFont="1" applyFill="1" applyBorder="1" applyAlignment="1" applyProtection="1">
      <alignment horizontal="left" vertical="top" wrapText="1"/>
      <protection locked="0"/>
    </xf>
    <xf numFmtId="180" fontId="8" fillId="8" borderId="24" xfId="0" applyNumberFormat="1" applyFont="1" applyFill="1" applyBorder="1" applyAlignment="1">
      <alignment horizontal="center" vertical="center" wrapText="1"/>
    </xf>
    <xf numFmtId="0" fontId="38" fillId="11" borderId="24" xfId="0" applyFont="1" applyFill="1" applyBorder="1" applyAlignment="1" applyProtection="1">
      <alignment vertical="top"/>
      <protection locked="0"/>
    </xf>
    <xf numFmtId="0" fontId="38" fillId="11" borderId="44" xfId="0" applyFont="1" applyFill="1" applyBorder="1" applyAlignment="1" applyProtection="1">
      <alignment horizontal="center" vertical="top" wrapText="1"/>
      <protection locked="0"/>
    </xf>
    <xf numFmtId="0" fontId="38" fillId="11" borderId="45" xfId="0" applyFont="1" applyFill="1" applyBorder="1" applyAlignment="1" applyProtection="1">
      <alignment horizontal="center" vertical="top" wrapText="1"/>
      <protection locked="0"/>
    </xf>
    <xf numFmtId="0" fontId="38" fillId="11" borderId="12" xfId="0" applyFont="1" applyFill="1" applyBorder="1" applyAlignment="1" applyProtection="1">
      <alignment horizontal="center" vertical="top" wrapText="1"/>
      <protection locked="0"/>
    </xf>
    <xf numFmtId="0" fontId="16" fillId="3" borderId="24" xfId="0" applyFont="1" applyFill="1" applyBorder="1" applyAlignment="1">
      <alignment horizontal="center" vertical="center" wrapText="1"/>
    </xf>
    <xf numFmtId="0" fontId="0" fillId="10" borderId="24" xfId="0" applyFill="1" applyBorder="1"/>
    <xf numFmtId="0" fontId="38" fillId="11" borderId="24" xfId="0" applyFont="1" applyFill="1" applyBorder="1" applyAlignment="1" applyProtection="1">
      <alignment horizontal="left" vertical="top"/>
      <protection locked="0"/>
    </xf>
    <xf numFmtId="180" fontId="8" fillId="10" borderId="24" xfId="0" applyNumberFormat="1" applyFont="1" applyFill="1" applyBorder="1" applyAlignment="1">
      <alignment horizontal="center" vertical="center"/>
    </xf>
    <xf numFmtId="180" fontId="8" fillId="10" borderId="24" xfId="0" applyNumberFormat="1" applyFont="1" applyFill="1" applyBorder="1" applyAlignment="1">
      <alignment horizontal="center" vertical="center" wrapText="1"/>
    </xf>
    <xf numFmtId="0" fontId="8" fillId="8" borderId="24" xfId="0" applyFont="1" applyFill="1" applyBorder="1" applyAlignment="1">
      <alignment horizontal="center" vertical="center" wrapText="1"/>
    </xf>
    <xf numFmtId="0" fontId="35" fillId="6" borderId="12" xfId="0" applyFont="1" applyFill="1" applyBorder="1" applyAlignment="1">
      <alignment horizontal="center" vertical="center" wrapText="1"/>
    </xf>
  </cellXfs>
  <cellStyles count="26">
    <cellStyle name="cf1" xfId="2" xr:uid="{35798244-E5BB-4AF2-B7EA-89B360402063}"/>
    <cellStyle name="cf10" xfId="3" xr:uid="{B6D652A6-CEFC-4029-B974-950360EB8C6D}"/>
    <cellStyle name="cf11" xfId="4" xr:uid="{BD20FF36-11F3-4449-B6D6-C8CD387A5282}"/>
    <cellStyle name="cf12" xfId="5" xr:uid="{26C94EB3-D1F9-41F7-BDB5-16D116A9900A}"/>
    <cellStyle name="cf13" xfId="6" xr:uid="{6D5438E8-2918-4C0D-83F5-9F7455FF6992}"/>
    <cellStyle name="cf14" xfId="7" xr:uid="{12AD7E26-6B84-4631-BAA4-9619BE2680E4}"/>
    <cellStyle name="cf15" xfId="8" xr:uid="{873520CA-B6BE-41D0-A411-116E9AE4E798}"/>
    <cellStyle name="cf16" xfId="9" xr:uid="{D23F1197-4BC9-4D51-8156-387DFC3CEC88}"/>
    <cellStyle name="cf17" xfId="10" xr:uid="{33FAB7EB-468A-4DBB-9317-6A39F19F5844}"/>
    <cellStyle name="cf18" xfId="11" xr:uid="{DC2AD61B-D7BA-4FA9-963E-B4CAC6ECCC32}"/>
    <cellStyle name="cf19" xfId="12" xr:uid="{3C7333CB-4FFA-43E7-AA17-B47C0A196E63}"/>
    <cellStyle name="cf2" xfId="13" xr:uid="{8F16EC97-46F0-4E72-85C4-33BECA3FC53B}"/>
    <cellStyle name="cf20" xfId="14" xr:uid="{A0990A36-0C79-4202-8B22-DAB53294A8CD}"/>
    <cellStyle name="cf21" xfId="15" xr:uid="{0DF7319C-2095-43D1-A6BB-46549BA05DAE}"/>
    <cellStyle name="cf22" xfId="16" xr:uid="{69415162-3812-4895-9F76-54DB46E089B5}"/>
    <cellStyle name="cf3" xfId="17" xr:uid="{A8FC7D75-3B16-4856-93BA-2CED8100F54B}"/>
    <cellStyle name="cf4" xfId="18" xr:uid="{2E0565F5-42B1-4830-B979-4D6719268452}"/>
    <cellStyle name="cf5" xfId="19" xr:uid="{90F7F92F-3BFE-4CB9-97CA-8692F6215F4D}"/>
    <cellStyle name="cf6" xfId="20" xr:uid="{18F68E03-0329-4D58-9091-262068869423}"/>
    <cellStyle name="cf7" xfId="21" xr:uid="{0E0D69C7-0A42-4B9E-B977-A84673000F69}"/>
    <cellStyle name="cf8" xfId="22" xr:uid="{700DE23D-2DF5-4576-A470-B7C483023CCB}"/>
    <cellStyle name="cf9" xfId="23" xr:uid="{0C3E360D-D8CC-4DD5-9718-EBF89F820CD3}"/>
    <cellStyle name="一般" xfId="0" builtinId="0" customBuiltin="1"/>
    <cellStyle name="一般 2" xfId="25" xr:uid="{9043C1D8-5BC9-4E2C-8F07-00E3A25FD962}"/>
    <cellStyle name="千分位" xfId="24" builtinId="3"/>
    <cellStyle name="超連結" xfId="1" xr:uid="{D1D3B6B4-C3F4-4BA7-B0BA-8ABBB02DF5BE}"/>
  </cellStyles>
  <dxfs count="3">
    <dxf>
      <font>
        <color rgb="FFC0C0C0"/>
        <family val="1"/>
        <charset val="136"/>
      </font>
    </dxf>
    <dxf>
      <font>
        <b val="0"/>
        <condense val="0"/>
        <extend val="0"/>
        <color indexed="22"/>
      </font>
    </dxf>
    <dxf>
      <font>
        <color rgb="FFFFFFFF"/>
        <family val="1"/>
        <charset val="136"/>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M/Desktop/&#21360;&#21047;&#38651;&#36335;&#26495;&#26989;(PCB&#35069;&#36896;)&#28165;&#28500;&#29983;&#29986;&#35413;&#20272;&#31995;&#32113;&#33258;&#35413;&#34920;(2014&#29256;).od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電路板業(PCB製造)清潔生產評估系統自評表(2014版)"/>
    </sheetNames>
    <definedNames>
      <definedName name="排放源範疇"/>
      <definedName name="範疇一型式"/>
      <definedName name="範疇二型式"/>
      <definedName name="範疇三型式"/>
    </defined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8A478C-3C3C-4F73-9909-467478640147}" name="清單1" displayName="清單1" ref="A1:W27" totalsRowShown="0">
  <tableColumns count="23">
    <tableColumn id="1" xr3:uid="{88079A47-FBB7-480B-93B1-2A3034F56A2F}" name="產業別"/>
    <tableColumn id="2" xr3:uid="{88312486-FE9A-4C5F-89C7-2C62098BB5F4}" name="生產產品別"/>
    <tableColumn id="3" xr3:uid="{A381E55A-E4AE-4B5E-9EA1-3A5DA7EDAC56}" name="原物料屬性"/>
    <tableColumn id="4" xr3:uid="{58319CAD-8393-45E4-9183-C99122C391FD}" name="單位"/>
    <tableColumn id="5" xr3:uid="{488FB474-96B5-4D06-BE67-56442E709916}" name="係數"/>
    <tableColumn id="6" xr3:uid="{31058B84-3D37-4EB9-9B26-9BA8D3240FAE}" name="自評得分"/>
    <tableColumn id="7" xr3:uid="{EE821EEF-33F2-4CB3-8D45-A457227610AE}" name="熱值單位"/>
    <tableColumn id="8" xr3:uid="{A3DD2255-C494-413D-A379-8D3AC9184EE8}" name="能源單位"/>
    <tableColumn id="9" xr3:uid="{613070EA-C954-4735-80BD-6676A3A31CC3}" name="回收能源種類"/>
    <tableColumn id="10" xr3:uid="{06C37DC8-6B36-4925-8D9D-9ED96593D9B1}" name="回收能源熱值"/>
    <tableColumn id="11" xr3:uid="{5D74F383-E970-4EF4-B4FE-D789BB919EAC}" name="回收能源熱值單位"/>
    <tableColumn id="12" xr3:uid="{67D9C655-0CBA-41B7-BA89-1C594B5E3C5E}" name="能源回收量單位"/>
    <tableColumn id="13" xr3:uid="{3C25AD59-690F-4086-B2EA-1C68EDD3CF3A}" name="水資源來源"/>
    <tableColumn id="14" xr3:uid="{7ECCC559-4327-4881-B6E7-4DF8FD7487AF}" name="廢棄物處理方式"/>
    <tableColumn id="15" xr3:uid="{57B38C99-6061-4E07-B10E-4FFC794A1217}" name="排放源範疇"/>
    <tableColumn id="16" xr3:uid="{D9454CDA-DD43-4B5C-B1C2-836A1CDDF978}" name="範疇一型式"/>
    <tableColumn id="17" xr3:uid="{410BB35B-CE2A-4574-AFBD-69C347A28C25}" name="範疇二型式"/>
    <tableColumn id="18" xr3:uid="{189AFA4A-8F89-4373-8598-00167A3BE4D4}" name="範疇三型式"/>
    <tableColumn id="19" xr3:uid="{8624036D-F4E4-4A40-B46F-6BE7A191F7BF}" name="是否"/>
    <tableColumn id="20" xr3:uid="{AE5A938C-2D3A-493A-82E0-7846A501A3BA}" name="活動數據單位"/>
    <tableColumn id="21" xr3:uid="{78B5BBE0-D16E-4C34-B9B2-9754938B2224}" name="指標適用性"/>
    <tableColumn id="22" xr3:uid="{EEA1C262-FA07-4055-A42B-2C568487D207}" name="工廠年度產出單位"/>
    <tableColumn id="23" xr3:uid="{DE229F2C-8966-4F0B-8E85-1E64E350CA4F}" name="中間處理"/>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6C07-F558-4858-90CA-E276E96A917C}">
  <dimension ref="A1:M36"/>
  <sheetViews>
    <sheetView tabSelected="1" view="pageBreakPreview" zoomScaleNormal="100" zoomScaleSheetLayoutView="100" workbookViewId="0">
      <selection activeCell="A5" sqref="A5:M5"/>
    </sheetView>
  </sheetViews>
  <sheetFormatPr defaultColWidth="9.84375" defaultRowHeight="15"/>
  <cols>
    <col min="1" max="1" width="3.72265625" customWidth="1"/>
    <col min="2" max="2" width="3.58984375" customWidth="1"/>
    <col min="3" max="3" width="7.18359375" customWidth="1"/>
    <col min="4" max="4" width="7.71484375" customWidth="1"/>
    <col min="5" max="5" width="10.91015625" customWidth="1"/>
    <col min="6" max="6" width="4.390625" style="6" customWidth="1"/>
    <col min="7" max="7" width="10.640625" style="6" customWidth="1"/>
    <col min="8" max="8" width="4.390625" style="6" customWidth="1"/>
    <col min="9" max="9" width="7.44921875" style="6" customWidth="1"/>
    <col min="10" max="10" width="4.921875" style="6" customWidth="1"/>
    <col min="11" max="11" width="5.5859375" customWidth="1"/>
    <col min="12" max="15" width="9.84375" customWidth="1"/>
  </cols>
  <sheetData>
    <row r="1" spans="1:13">
      <c r="A1" s="1"/>
      <c r="B1" s="1"/>
      <c r="C1" s="1"/>
      <c r="D1" s="1"/>
      <c r="E1" s="1"/>
      <c r="F1" s="2"/>
      <c r="G1" s="2"/>
      <c r="H1" s="2"/>
      <c r="I1" s="2"/>
      <c r="J1" s="2"/>
      <c r="K1" s="1"/>
      <c r="L1" s="1"/>
      <c r="M1" s="1"/>
    </row>
    <row r="2" spans="1:13">
      <c r="A2" s="1"/>
      <c r="B2" s="1"/>
      <c r="C2" s="1"/>
      <c r="D2" s="1"/>
      <c r="E2" s="1"/>
      <c r="F2" s="2"/>
      <c r="G2" s="2"/>
      <c r="H2" s="2"/>
      <c r="I2" s="2"/>
      <c r="J2" s="2"/>
      <c r="K2" s="1"/>
      <c r="L2" s="1"/>
      <c r="M2" s="1"/>
    </row>
    <row r="3" spans="1:13">
      <c r="A3" s="1"/>
      <c r="B3" s="1"/>
      <c r="C3" s="1"/>
      <c r="D3" s="1"/>
      <c r="E3" s="1"/>
      <c r="F3" s="2"/>
      <c r="G3" s="2"/>
      <c r="H3" s="2"/>
      <c r="I3" s="2"/>
      <c r="J3" s="2"/>
      <c r="K3" s="1"/>
      <c r="L3" s="1"/>
      <c r="M3" s="1"/>
    </row>
    <row r="4" spans="1:13">
      <c r="A4" s="1"/>
      <c r="B4" s="1"/>
      <c r="C4" s="1"/>
      <c r="D4" s="1"/>
      <c r="E4" s="1"/>
      <c r="F4" s="2"/>
      <c r="G4" s="2"/>
      <c r="H4" s="2"/>
      <c r="I4" s="2"/>
      <c r="J4" s="2"/>
      <c r="K4" s="1"/>
      <c r="L4" s="1"/>
      <c r="M4" s="1"/>
    </row>
    <row r="5" spans="1:13" ht="107.25" customHeight="1">
      <c r="A5" s="191" t="s">
        <v>0</v>
      </c>
      <c r="B5" s="191"/>
      <c r="C5" s="191"/>
      <c r="D5" s="191"/>
      <c r="E5" s="191"/>
      <c r="F5" s="191"/>
      <c r="G5" s="191"/>
      <c r="H5" s="191"/>
      <c r="I5" s="191"/>
      <c r="J5" s="191"/>
      <c r="K5" s="191"/>
      <c r="L5" s="191"/>
      <c r="M5" s="191"/>
    </row>
    <row r="6" spans="1:13">
      <c r="A6" s="1"/>
      <c r="B6" s="1"/>
      <c r="C6" s="1"/>
      <c r="D6" s="1"/>
      <c r="E6" s="1"/>
      <c r="F6" s="2"/>
      <c r="G6" s="2"/>
      <c r="H6" s="2"/>
      <c r="I6" s="2"/>
      <c r="J6" s="2"/>
      <c r="K6" s="1"/>
      <c r="L6" s="1"/>
      <c r="M6" s="1"/>
    </row>
    <row r="7" spans="1:13">
      <c r="A7" s="1"/>
      <c r="B7" s="1"/>
      <c r="C7" s="1"/>
      <c r="D7" s="1"/>
      <c r="E7" s="1"/>
      <c r="F7" s="2"/>
      <c r="G7" s="2"/>
      <c r="H7" s="2"/>
      <c r="I7" s="2"/>
      <c r="J7" s="2"/>
      <c r="K7" s="1"/>
      <c r="L7" s="1"/>
      <c r="M7" s="1"/>
    </row>
    <row r="8" spans="1:13">
      <c r="A8" s="1"/>
      <c r="B8" s="1"/>
      <c r="C8" s="1"/>
      <c r="D8" s="1"/>
      <c r="E8" s="1"/>
      <c r="F8" s="2"/>
      <c r="G8" s="2"/>
      <c r="H8" s="2"/>
      <c r="I8" s="2"/>
      <c r="J8" s="2"/>
      <c r="K8" s="1"/>
      <c r="L8" s="1"/>
      <c r="M8" s="1"/>
    </row>
    <row r="9" spans="1:13">
      <c r="A9" s="1"/>
      <c r="B9" s="1"/>
      <c r="C9" s="1"/>
      <c r="D9" s="1"/>
      <c r="E9" s="1"/>
      <c r="F9" s="2"/>
      <c r="G9" s="2"/>
      <c r="H9" s="2"/>
      <c r="I9" s="2"/>
      <c r="J9" s="2"/>
      <c r="K9" s="1"/>
      <c r="L9" s="1"/>
      <c r="M9" s="1"/>
    </row>
    <row r="10" spans="1:13">
      <c r="A10" s="1"/>
      <c r="B10" s="1"/>
      <c r="C10" s="1"/>
      <c r="D10" s="1"/>
      <c r="E10" s="1"/>
      <c r="F10" s="2"/>
      <c r="G10" s="2"/>
      <c r="H10" s="2"/>
      <c r="I10" s="2"/>
      <c r="J10" s="2"/>
      <c r="K10" s="1"/>
      <c r="L10" s="1"/>
      <c r="M10" s="1"/>
    </row>
    <row r="11" spans="1:13">
      <c r="A11" s="1"/>
      <c r="B11" s="1"/>
      <c r="C11" s="1"/>
      <c r="D11" s="1"/>
      <c r="E11" s="1"/>
      <c r="F11" s="2"/>
      <c r="G11" s="2"/>
      <c r="H11" s="2"/>
      <c r="I11" s="2"/>
      <c r="J11" s="2"/>
      <c r="K11" s="1"/>
      <c r="L11" s="1"/>
      <c r="M11" s="1"/>
    </row>
    <row r="12" spans="1:13">
      <c r="A12" s="1"/>
      <c r="B12" s="1"/>
      <c r="C12" s="1"/>
      <c r="D12" s="1"/>
      <c r="E12" s="1"/>
      <c r="F12" s="2"/>
      <c r="G12" s="2"/>
      <c r="H12" s="2"/>
      <c r="I12" s="2"/>
      <c r="J12" s="2"/>
      <c r="K12" s="1"/>
      <c r="L12" s="1"/>
      <c r="M12" s="1"/>
    </row>
    <row r="13" spans="1:13">
      <c r="A13" s="1"/>
      <c r="B13" s="1"/>
      <c r="C13" s="1"/>
      <c r="D13" s="1"/>
      <c r="E13" s="1"/>
      <c r="F13" s="2"/>
      <c r="G13" s="2"/>
      <c r="H13" s="2"/>
      <c r="I13" s="2"/>
      <c r="J13" s="2"/>
      <c r="K13" s="1"/>
      <c r="L13" s="1"/>
      <c r="M13" s="1"/>
    </row>
    <row r="14" spans="1:13">
      <c r="A14" s="1"/>
      <c r="B14" s="1"/>
      <c r="C14" s="1"/>
      <c r="D14" s="1"/>
      <c r="E14" s="1"/>
      <c r="F14" s="2"/>
      <c r="G14" s="2"/>
      <c r="H14" s="2"/>
      <c r="I14" s="2"/>
      <c r="J14" s="2"/>
      <c r="K14" s="1"/>
      <c r="L14" s="1"/>
      <c r="M14" s="1"/>
    </row>
    <row r="15" spans="1:13">
      <c r="A15" s="1"/>
      <c r="B15" s="1"/>
      <c r="C15" s="1"/>
      <c r="D15" s="1"/>
      <c r="E15" s="1"/>
      <c r="F15" s="2"/>
      <c r="G15" s="2"/>
      <c r="H15" s="2"/>
      <c r="I15" s="2"/>
      <c r="J15" s="2"/>
      <c r="K15" s="1"/>
      <c r="L15" s="1"/>
      <c r="M15" s="1"/>
    </row>
    <row r="16" spans="1:13">
      <c r="A16" s="1"/>
      <c r="B16" s="1"/>
      <c r="C16" s="1"/>
      <c r="D16" s="1"/>
      <c r="E16" s="1"/>
      <c r="F16" s="2"/>
      <c r="G16" s="2"/>
      <c r="H16" s="2"/>
      <c r="I16" s="2"/>
      <c r="J16" s="2"/>
      <c r="K16" s="1"/>
      <c r="L16" s="1"/>
      <c r="M16" s="1"/>
    </row>
    <row r="17" spans="1:13">
      <c r="A17" s="1"/>
      <c r="B17" s="1"/>
      <c r="C17" s="1"/>
      <c r="D17" s="1"/>
      <c r="E17" s="1"/>
      <c r="F17" s="2"/>
      <c r="G17" s="2"/>
      <c r="H17" s="2"/>
      <c r="I17" s="2"/>
      <c r="J17" s="2"/>
      <c r="K17" s="1"/>
      <c r="L17" s="1"/>
      <c r="M17" s="1"/>
    </row>
    <row r="18" spans="1:13">
      <c r="A18" s="1"/>
      <c r="B18" s="1"/>
      <c r="C18" s="1"/>
      <c r="D18" s="1"/>
      <c r="E18" s="1"/>
      <c r="F18" s="2"/>
      <c r="G18" s="2"/>
      <c r="H18" s="2"/>
      <c r="I18" s="2"/>
      <c r="J18" s="2"/>
      <c r="K18" s="1"/>
      <c r="L18" s="1"/>
      <c r="M18" s="1"/>
    </row>
    <row r="19" spans="1:13">
      <c r="A19" s="1"/>
      <c r="B19" s="1"/>
      <c r="C19" s="1"/>
      <c r="D19" s="1"/>
      <c r="E19" s="1"/>
      <c r="F19" s="2"/>
      <c r="G19" s="2"/>
      <c r="H19" s="2"/>
      <c r="I19" s="2"/>
      <c r="J19" s="2"/>
      <c r="K19" s="1"/>
      <c r="L19" s="1"/>
      <c r="M19" s="1"/>
    </row>
    <row r="20" spans="1:13">
      <c r="A20" s="1"/>
      <c r="B20" s="1"/>
      <c r="C20" s="1"/>
      <c r="D20" s="1"/>
      <c r="E20" s="1"/>
      <c r="F20" s="2"/>
      <c r="G20" s="2"/>
      <c r="H20" s="2"/>
      <c r="I20" s="2"/>
      <c r="J20" s="2"/>
      <c r="K20" s="1"/>
      <c r="L20" s="1"/>
      <c r="M20" s="1"/>
    </row>
    <row r="21" spans="1:13">
      <c r="A21" s="1"/>
      <c r="B21" s="1"/>
      <c r="C21" s="1"/>
      <c r="D21" s="1"/>
      <c r="E21" s="1"/>
      <c r="F21" s="2"/>
      <c r="G21" s="2"/>
      <c r="H21" s="2"/>
      <c r="I21" s="2"/>
      <c r="J21" s="2"/>
      <c r="K21" s="1"/>
      <c r="L21" s="1"/>
      <c r="M21" s="1"/>
    </row>
    <row r="22" spans="1:13">
      <c r="A22" s="1"/>
      <c r="B22" s="1"/>
      <c r="C22" s="1"/>
      <c r="D22" s="1"/>
      <c r="E22" s="1"/>
      <c r="F22" s="2"/>
      <c r="G22" s="2"/>
      <c r="H22" s="2"/>
      <c r="I22" s="2"/>
      <c r="J22" s="2"/>
      <c r="K22" s="1"/>
      <c r="L22" s="1"/>
      <c r="M22" s="1"/>
    </row>
    <row r="23" spans="1:13">
      <c r="A23" s="1"/>
      <c r="B23" s="1"/>
      <c r="C23" s="1"/>
      <c r="D23" s="1"/>
      <c r="E23" s="1"/>
      <c r="F23" s="2"/>
      <c r="G23" s="2"/>
      <c r="H23" s="2"/>
      <c r="I23" s="2"/>
      <c r="J23" s="2"/>
      <c r="K23" s="1"/>
      <c r="L23" s="1"/>
      <c r="M23" s="1"/>
    </row>
    <row r="24" spans="1:13">
      <c r="A24" s="1"/>
      <c r="B24" s="1"/>
      <c r="C24" s="1"/>
      <c r="D24" s="1"/>
      <c r="E24" s="1"/>
      <c r="F24" s="2"/>
      <c r="G24" s="2"/>
      <c r="H24" s="2"/>
      <c r="I24" s="2"/>
      <c r="J24" s="2"/>
      <c r="K24" s="1"/>
      <c r="L24" s="1"/>
      <c r="M24" s="1"/>
    </row>
    <row r="25" spans="1:13">
      <c r="A25" s="1"/>
      <c r="B25" s="1"/>
      <c r="C25" s="1"/>
      <c r="D25" s="1"/>
      <c r="E25" s="1"/>
      <c r="F25" s="2"/>
      <c r="G25" s="2"/>
      <c r="H25" s="2"/>
      <c r="I25" s="2"/>
      <c r="J25" s="2"/>
      <c r="K25" s="1"/>
      <c r="L25" s="1"/>
      <c r="M25" s="1"/>
    </row>
    <row r="26" spans="1:13">
      <c r="A26" s="1"/>
      <c r="B26" s="1"/>
      <c r="C26" s="1"/>
      <c r="D26" s="1"/>
      <c r="E26" s="1"/>
      <c r="F26" s="2"/>
      <c r="G26" s="2"/>
      <c r="H26" s="2"/>
      <c r="I26" s="2"/>
      <c r="J26" s="2"/>
      <c r="K26" s="1"/>
      <c r="L26" s="1"/>
      <c r="M26" s="1"/>
    </row>
    <row r="27" spans="1:13" s="4" customFormat="1" ht="32.25" customHeight="1">
      <c r="A27" s="3"/>
      <c r="B27" s="192" t="s">
        <v>1</v>
      </c>
      <c r="C27" s="192"/>
      <c r="D27" s="192"/>
      <c r="E27" s="193"/>
      <c r="F27" s="193"/>
      <c r="G27" s="193"/>
      <c r="H27" s="193"/>
      <c r="I27" s="193"/>
      <c r="J27" s="193"/>
      <c r="K27" s="193"/>
      <c r="L27" s="3"/>
      <c r="M27" s="3"/>
    </row>
    <row r="28" spans="1:13" s="4" customFormat="1" ht="32.25" customHeight="1">
      <c r="A28" s="3"/>
      <c r="B28" s="192" t="s">
        <v>2</v>
      </c>
      <c r="C28" s="192"/>
      <c r="D28" s="192"/>
      <c r="E28" s="185"/>
      <c r="F28" s="165" t="s">
        <v>3</v>
      </c>
      <c r="G28" s="185"/>
      <c r="H28" s="165" t="s">
        <v>4</v>
      </c>
      <c r="I28" s="195"/>
      <c r="J28" s="195"/>
      <c r="K28" s="165" t="s">
        <v>5</v>
      </c>
      <c r="L28" s="3"/>
      <c r="M28" s="3"/>
    </row>
    <row r="29" spans="1:13" s="4" customFormat="1" ht="32.25" customHeight="1">
      <c r="A29" s="3"/>
      <c r="B29" s="192" t="s">
        <v>6</v>
      </c>
      <c r="C29" s="192"/>
      <c r="D29" s="192"/>
      <c r="E29" s="194" t="s">
        <v>7</v>
      </c>
      <c r="F29" s="194"/>
      <c r="G29" s="194"/>
      <c r="H29" s="194"/>
      <c r="I29" s="194"/>
      <c r="J29" s="194"/>
      <c r="K29" s="3"/>
      <c r="L29" s="3"/>
      <c r="M29" s="3"/>
    </row>
    <row r="30" spans="1:13">
      <c r="A30" s="1"/>
      <c r="B30" s="1"/>
      <c r="C30" s="1"/>
      <c r="D30" s="1"/>
      <c r="E30" s="1"/>
      <c r="F30" s="2"/>
      <c r="G30" s="2"/>
      <c r="H30" s="2"/>
      <c r="I30" s="2"/>
      <c r="J30" s="2"/>
      <c r="K30" s="1"/>
      <c r="L30" s="1"/>
      <c r="M30" s="1"/>
    </row>
    <row r="31" spans="1:13">
      <c r="A31" s="1"/>
      <c r="B31" s="1"/>
      <c r="C31" s="1"/>
      <c r="D31" s="1"/>
      <c r="E31" s="1"/>
      <c r="F31" s="2"/>
      <c r="G31" s="2"/>
      <c r="H31" s="2"/>
      <c r="I31" s="2"/>
      <c r="J31" s="2"/>
      <c r="K31" s="1"/>
      <c r="L31" s="1"/>
      <c r="M31" s="1"/>
    </row>
    <row r="32" spans="1:13">
      <c r="A32" s="1"/>
      <c r="B32" s="1"/>
      <c r="C32" s="1"/>
      <c r="D32" s="1"/>
      <c r="E32" s="1"/>
      <c r="F32" s="2"/>
      <c r="G32" s="2"/>
      <c r="H32" s="2"/>
      <c r="I32" s="2"/>
      <c r="J32" s="2"/>
      <c r="K32" s="1"/>
      <c r="L32" s="1"/>
      <c r="M32" s="1"/>
    </row>
    <row r="33" spans="1:13">
      <c r="A33" s="1"/>
      <c r="B33" s="1"/>
      <c r="C33" s="1"/>
      <c r="D33" s="1"/>
      <c r="E33" s="1"/>
      <c r="F33" s="2"/>
      <c r="G33" s="2"/>
      <c r="H33" s="2"/>
      <c r="I33" s="2"/>
      <c r="J33" s="2"/>
      <c r="K33" s="1"/>
      <c r="L33" s="1"/>
      <c r="M33" s="1"/>
    </row>
    <row r="34" spans="1:13">
      <c r="A34" s="1"/>
      <c r="B34" s="1"/>
      <c r="C34" s="1"/>
      <c r="D34" s="1"/>
      <c r="E34" s="1"/>
      <c r="F34" s="2"/>
      <c r="G34" s="2"/>
      <c r="H34" s="2"/>
      <c r="I34" s="2"/>
      <c r="J34" s="2"/>
      <c r="K34" s="1"/>
      <c r="L34" s="5" t="s">
        <v>481</v>
      </c>
      <c r="M34" s="1"/>
    </row>
    <row r="35" spans="1:13">
      <c r="A35" s="1"/>
      <c r="B35" s="1"/>
      <c r="C35" s="1"/>
      <c r="D35" s="1"/>
      <c r="E35" s="1"/>
      <c r="F35" s="2"/>
      <c r="G35" s="2"/>
      <c r="H35" s="2"/>
      <c r="I35" s="2"/>
      <c r="J35" s="2"/>
      <c r="K35" s="1"/>
      <c r="L35" s="174">
        <v>20250120</v>
      </c>
    </row>
    <row r="36" spans="1:13">
      <c r="A36" s="1"/>
      <c r="B36" s="1"/>
      <c r="C36" s="1"/>
      <c r="D36" s="1"/>
      <c r="E36" s="1"/>
      <c r="F36" s="2"/>
      <c r="G36" s="2"/>
      <c r="H36" s="2"/>
      <c r="I36" s="2"/>
      <c r="J36" s="2"/>
      <c r="K36" s="1"/>
      <c r="L36" s="1"/>
    </row>
  </sheetData>
  <sheetProtection algorithmName="SHA-512" hashValue="becuiOwPVNDbXDucGTo8xl7oSQ95PMfBPGU4Ipj5MDpCOD4iVL1g88eyH0iawG+OTNBYggQCGZ8Ly5JVQ8OX1Q==" saltValue="rj/7NlF2J/idqMEhNLczlA==" spinCount="100000" sheet="1" objects="1" scenarios="1" formatRows="0"/>
  <mergeCells count="7">
    <mergeCell ref="A5:M5"/>
    <mergeCell ref="B27:D27"/>
    <mergeCell ref="E27:K27"/>
    <mergeCell ref="B28:D28"/>
    <mergeCell ref="B29:D29"/>
    <mergeCell ref="E29:J29"/>
    <mergeCell ref="I28:J28"/>
  </mergeCells>
  <phoneticPr fontId="9" type="noConversion"/>
  <printOptions horizontalCentered="1" verticalCentered="1"/>
  <pageMargins left="0.74803149606299213" right="0.74803149606299213" top="0.98425196850393704" bottom="0.98425196850393704" header="0.51181102362204722" footer="0.51181102362204722"/>
  <pageSetup paperSize="9" scale="90" fitToWidth="0" fitToHeight="0" orientation="portrait" horizontalDpi="300" verticalDpi="300" r:id="rId1"/>
  <headerFooter alignWithMargins="0"/>
  <colBreaks count="1" manualBreakCount="1">
    <brk id="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3463-7F05-43A1-8264-D0795D54E610}">
  <dimension ref="A1:R12"/>
  <sheetViews>
    <sheetView view="pageBreakPreview" zoomScale="96" zoomScaleNormal="100" zoomScaleSheetLayoutView="96" workbookViewId="0">
      <selection activeCell="I10" sqref="I10:N10"/>
    </sheetView>
  </sheetViews>
  <sheetFormatPr defaultColWidth="9.84375" defaultRowHeight="14.25"/>
  <cols>
    <col min="1" max="1" width="3.32421875" style="19" customWidth="1"/>
    <col min="2" max="2" width="13.703125" style="19" customWidth="1"/>
    <col min="3" max="3" width="5.8515625" style="19" customWidth="1"/>
    <col min="4" max="4" width="4.25390625" style="19" customWidth="1"/>
    <col min="5" max="5" width="6.51953125" style="19" customWidth="1"/>
    <col min="6" max="6" width="3.45703125" style="19" customWidth="1"/>
    <col min="7" max="7" width="6.1171875" style="19" customWidth="1"/>
    <col min="8" max="8" width="4.7890625" style="19" customWidth="1"/>
    <col min="9" max="9" width="3.58984375" style="19" customWidth="1"/>
    <col min="10" max="10" width="5.3203125" style="19" customWidth="1"/>
    <col min="11" max="11" width="3.45703125" style="19" customWidth="1"/>
    <col min="12" max="12" width="4.921875" style="19" customWidth="1"/>
    <col min="13" max="13" width="4.390625" style="19" customWidth="1"/>
    <col min="14" max="14" width="4.921875" style="19" customWidth="1"/>
    <col min="15" max="15" width="6.65234375" style="19" customWidth="1"/>
    <col min="16" max="16" width="7.71484375" style="19" customWidth="1"/>
    <col min="17" max="17" width="7.84765625" style="19" customWidth="1"/>
    <col min="18" max="18" width="3.58984375" style="19" customWidth="1"/>
    <col min="19" max="19" width="9.84375" style="19" customWidth="1"/>
    <col min="20" max="16384" width="9.84375" style="19"/>
  </cols>
  <sheetData>
    <row r="1" spans="1:18" s="8" customFormat="1">
      <c r="A1" s="7"/>
      <c r="B1" s="7"/>
      <c r="C1" s="7"/>
      <c r="D1" s="7"/>
      <c r="E1" s="7"/>
      <c r="F1" s="7"/>
      <c r="G1" s="7"/>
      <c r="H1" s="7"/>
      <c r="I1" s="7"/>
      <c r="J1" s="7"/>
      <c r="K1" s="7"/>
      <c r="L1" s="7"/>
      <c r="M1" s="7"/>
      <c r="N1" s="7"/>
      <c r="O1" s="7"/>
      <c r="P1" s="7"/>
      <c r="Q1" s="7"/>
      <c r="R1" s="7"/>
    </row>
    <row r="2" spans="1:18" s="8" customFormat="1" ht="26.25">
      <c r="A2" s="7"/>
      <c r="B2" s="9" t="s">
        <v>8</v>
      </c>
      <c r="C2" s="7"/>
      <c r="D2" s="7"/>
      <c r="E2" s="7"/>
      <c r="F2" s="7"/>
      <c r="G2" s="7"/>
      <c r="H2" s="7"/>
      <c r="I2" s="7"/>
      <c r="J2" s="7"/>
      <c r="K2" s="7"/>
      <c r="L2" s="7"/>
      <c r="M2" s="7"/>
      <c r="N2" s="7"/>
      <c r="O2" s="7"/>
      <c r="P2" s="7"/>
      <c r="Q2" s="7"/>
      <c r="R2" s="7"/>
    </row>
    <row r="3" spans="1:18" s="8" customFormat="1" ht="6.75" customHeight="1" thickBot="1">
      <c r="A3" s="7"/>
      <c r="B3" s="9"/>
      <c r="C3" s="7"/>
      <c r="D3" s="7"/>
      <c r="E3" s="7"/>
      <c r="F3" s="7"/>
      <c r="G3" s="7"/>
      <c r="H3" s="7"/>
      <c r="I3" s="7"/>
      <c r="J3" s="7"/>
      <c r="K3" s="7"/>
      <c r="L3" s="7"/>
      <c r="M3" s="7"/>
      <c r="N3" s="7"/>
      <c r="O3" s="7"/>
      <c r="P3" s="7"/>
      <c r="Q3" s="7"/>
      <c r="R3" s="7"/>
    </row>
    <row r="4" spans="1:18" s="8" customFormat="1" ht="27" customHeight="1" thickBot="1">
      <c r="A4" s="7"/>
      <c r="B4" s="199" t="s">
        <v>9</v>
      </c>
      <c r="C4" s="200"/>
      <c r="D4" s="200"/>
      <c r="E4" s="200"/>
      <c r="F4" s="200"/>
      <c r="G4" s="200"/>
      <c r="H4" s="200"/>
      <c r="I4" s="200"/>
      <c r="J4" s="200"/>
      <c r="K4" s="200"/>
      <c r="L4" s="200"/>
      <c r="M4" s="200"/>
      <c r="N4" s="200"/>
      <c r="O4" s="200"/>
      <c r="P4" s="199"/>
      <c r="Q4" s="199"/>
      <c r="R4" s="7"/>
    </row>
    <row r="5" spans="1:18" s="8" customFormat="1" ht="36" customHeight="1" thickTop="1" thickBot="1">
      <c r="A5" s="7"/>
      <c r="B5" s="180" t="s">
        <v>10</v>
      </c>
      <c r="C5" s="181"/>
      <c r="D5" s="183" t="s">
        <v>11</v>
      </c>
      <c r="E5" s="182"/>
      <c r="F5" s="183" t="s">
        <v>12</v>
      </c>
      <c r="G5" s="182"/>
      <c r="H5" s="183" t="s">
        <v>13</v>
      </c>
      <c r="I5" s="183" t="s">
        <v>14</v>
      </c>
      <c r="J5" s="182"/>
      <c r="K5" s="183" t="s">
        <v>11</v>
      </c>
      <c r="L5" s="182"/>
      <c r="M5" s="183" t="s">
        <v>12</v>
      </c>
      <c r="N5" s="182"/>
      <c r="O5" s="183" t="s">
        <v>13</v>
      </c>
      <c r="P5" s="10"/>
      <c r="Q5" s="11"/>
      <c r="R5" s="7"/>
    </row>
    <row r="6" spans="1:18" s="8" customFormat="1" ht="27" customHeight="1" thickBot="1">
      <c r="A6" s="7"/>
      <c r="B6" s="199" t="s">
        <v>15</v>
      </c>
      <c r="C6" s="201"/>
      <c r="D6" s="201"/>
      <c r="E6" s="201"/>
      <c r="F6" s="201"/>
      <c r="G6" s="201"/>
      <c r="H6" s="201"/>
      <c r="I6" s="201"/>
      <c r="J6" s="201"/>
      <c r="K6" s="201"/>
      <c r="L6" s="201"/>
      <c r="M6" s="201"/>
      <c r="N6" s="201"/>
      <c r="O6" s="201"/>
      <c r="P6" s="199"/>
      <c r="Q6" s="199"/>
      <c r="R6" s="7"/>
    </row>
    <row r="7" spans="1:18" s="8" customFormat="1" ht="3.75" customHeight="1" thickTop="1" thickBot="1">
      <c r="A7" s="7"/>
      <c r="B7" s="202" t="s">
        <v>16</v>
      </c>
      <c r="C7" s="12"/>
      <c r="D7" s="13"/>
      <c r="E7" s="13"/>
      <c r="F7" s="13"/>
      <c r="G7" s="203" t="s">
        <v>17</v>
      </c>
      <c r="H7" s="203"/>
      <c r="I7" s="203"/>
      <c r="J7" s="203"/>
      <c r="K7" s="203"/>
      <c r="L7" s="203"/>
      <c r="M7" s="203"/>
      <c r="N7" s="203"/>
      <c r="O7" s="203"/>
      <c r="P7" s="203"/>
      <c r="Q7" s="203"/>
      <c r="R7" s="7"/>
    </row>
    <row r="8" spans="1:18" s="8" customFormat="1" ht="61.5" customHeight="1" thickTop="1">
      <c r="A8" s="7"/>
      <c r="B8" s="202"/>
      <c r="C8" s="204"/>
      <c r="D8" s="204"/>
      <c r="E8" s="204"/>
      <c r="F8" s="204"/>
      <c r="G8" s="203"/>
      <c r="H8" s="203"/>
      <c r="I8" s="203"/>
      <c r="J8" s="203"/>
      <c r="K8" s="203"/>
      <c r="L8" s="203"/>
      <c r="M8" s="203"/>
      <c r="N8" s="203"/>
      <c r="O8" s="203"/>
      <c r="P8" s="203"/>
      <c r="Q8" s="203"/>
      <c r="R8" s="7"/>
    </row>
    <row r="9" spans="1:18" s="8" customFormat="1" ht="13.9" customHeight="1" thickBot="1">
      <c r="A9" s="7"/>
      <c r="B9" s="196" t="s">
        <v>18</v>
      </c>
      <c r="C9" s="14"/>
      <c r="D9" s="14"/>
      <c r="E9" s="14"/>
      <c r="F9" s="14"/>
      <c r="G9" s="14"/>
      <c r="H9" s="14"/>
      <c r="I9" s="14"/>
      <c r="J9" s="14"/>
      <c r="K9" s="14"/>
      <c r="L9" s="14"/>
      <c r="M9" s="14"/>
      <c r="N9" s="14"/>
      <c r="O9" s="14"/>
      <c r="P9" s="14"/>
      <c r="Q9" s="15"/>
      <c r="R9" s="7"/>
    </row>
    <row r="10" spans="1:18" s="8" customFormat="1" ht="34.9" customHeight="1" thickBot="1">
      <c r="A10" s="7"/>
      <c r="B10" s="196"/>
      <c r="C10" s="197" t="s">
        <v>19</v>
      </c>
      <c r="D10" s="197"/>
      <c r="E10" s="197"/>
      <c r="F10" s="197"/>
      <c r="G10" s="197"/>
      <c r="H10" s="197"/>
      <c r="I10" s="198"/>
      <c r="J10" s="198"/>
      <c r="K10" s="198"/>
      <c r="L10" s="198"/>
      <c r="M10" s="198"/>
      <c r="N10" s="198"/>
      <c r="O10" s="7" t="s">
        <v>20</v>
      </c>
      <c r="P10" s="7"/>
      <c r="Q10" s="16"/>
      <c r="R10" s="7"/>
    </row>
    <row r="11" spans="1:18" s="8" customFormat="1" ht="14.45" customHeight="1" thickBot="1">
      <c r="A11" s="7"/>
      <c r="B11" s="196"/>
      <c r="C11" s="17"/>
      <c r="D11" s="17"/>
      <c r="E11" s="17"/>
      <c r="F11" s="17"/>
      <c r="G11" s="17"/>
      <c r="H11" s="17"/>
      <c r="I11" s="17"/>
      <c r="J11" s="17"/>
      <c r="K11" s="17"/>
      <c r="L11" s="17"/>
      <c r="M11" s="17"/>
      <c r="N11" s="17"/>
      <c r="O11" s="17"/>
      <c r="P11" s="17"/>
      <c r="Q11" s="18"/>
      <c r="R11" s="7"/>
    </row>
    <row r="12" spans="1:18" s="8" customFormat="1">
      <c r="A12" s="7"/>
      <c r="B12" s="7"/>
      <c r="C12" s="7"/>
      <c r="D12" s="7"/>
      <c r="E12" s="7"/>
      <c r="F12" s="7"/>
      <c r="G12" s="7"/>
      <c r="H12" s="7"/>
      <c r="I12" s="7"/>
      <c r="J12" s="7"/>
      <c r="K12" s="7"/>
      <c r="L12" s="7"/>
      <c r="M12" s="7"/>
      <c r="N12" s="7"/>
      <c r="O12" s="7"/>
      <c r="P12" s="7"/>
      <c r="Q12" s="7"/>
      <c r="R12" s="7"/>
    </row>
  </sheetData>
  <sheetProtection algorithmName="SHA-512" hashValue="vaeOo5un7baG+5BcNGhEStA/pPMOfoQEIAUFIKJqLKb+zvwlwQxNIolRFh5oP4yKPeRjJGUikUqVSaXqKbJn1A==" saltValue="d2QCMRVhazOIbzut6yWMOA==" spinCount="100000" sheet="1" objects="1" scenarios="1" formatRows="0"/>
  <mergeCells count="8">
    <mergeCell ref="B9:B11"/>
    <mergeCell ref="C10:H10"/>
    <mergeCell ref="I10:N10"/>
    <mergeCell ref="B4:Q4"/>
    <mergeCell ref="B6:Q6"/>
    <mergeCell ref="B7:B8"/>
    <mergeCell ref="G7:Q8"/>
    <mergeCell ref="C8:F8"/>
  </mergeCells>
  <phoneticPr fontId="9" type="noConversion"/>
  <pageMargins left="0.59055118110236227" right="0.35433070866141736" top="0.74803149606299213" bottom="0.74803149606299213" header="0.31496062992125984" footer="0.31496062992125984"/>
  <pageSetup paperSize="9" scale="90" fitToWidth="0"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68FEEF8-54DD-4910-A33F-1D8569C6EDB5}">
          <x14:formula1>
            <xm:f>list!$B$2:$B$4</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0ABF-725E-474F-A57D-115B8B51881E}">
  <dimension ref="B1:I48"/>
  <sheetViews>
    <sheetView view="pageBreakPreview" topLeftCell="A14" zoomScale="90" zoomScaleNormal="100" zoomScaleSheetLayoutView="90" workbookViewId="0">
      <selection activeCell="F34" sqref="F34"/>
    </sheetView>
  </sheetViews>
  <sheetFormatPr defaultColWidth="9.84375" defaultRowHeight="14.25"/>
  <cols>
    <col min="1" max="1" width="3.32421875" style="8" customWidth="1"/>
    <col min="2" max="2" width="5.984375" style="8" customWidth="1"/>
    <col min="3" max="3" width="34.4609375" style="8" customWidth="1"/>
    <col min="4" max="4" width="54.55078125" style="8" bestFit="1" customWidth="1"/>
    <col min="5" max="5" width="11.57421875" style="43" customWidth="1"/>
    <col min="6" max="6" width="11.57421875" style="44" customWidth="1"/>
    <col min="7" max="7" width="11.57421875" style="8" customWidth="1"/>
    <col min="8" max="9" width="4.921875" style="22" customWidth="1"/>
    <col min="10" max="10" width="3.58984375" style="8" customWidth="1"/>
    <col min="11" max="11" width="9.84375" style="8" customWidth="1"/>
    <col min="12" max="16384" width="9.84375" style="8"/>
  </cols>
  <sheetData>
    <row r="1" spans="2:9" ht="7.5" customHeight="1">
      <c r="B1" s="5"/>
      <c r="C1" s="5"/>
      <c r="D1" s="5"/>
      <c r="E1" s="20"/>
      <c r="F1" s="21"/>
      <c r="G1" s="5"/>
    </row>
    <row r="2" spans="2:9" ht="26.25" customHeight="1" thickBot="1">
      <c r="B2" s="9" t="s">
        <v>21</v>
      </c>
      <c r="C2" s="5"/>
      <c r="D2" s="5"/>
      <c r="E2" s="20"/>
      <c r="F2" s="21"/>
      <c r="G2" s="5"/>
    </row>
    <row r="3" spans="2:9" s="23" customFormat="1" ht="35.1" customHeight="1">
      <c r="B3" s="205" t="s">
        <v>22</v>
      </c>
      <c r="C3" s="205"/>
      <c r="D3" s="205"/>
      <c r="E3" s="24" t="s">
        <v>23</v>
      </c>
      <c r="F3" s="24" t="s">
        <v>24</v>
      </c>
      <c r="G3" s="25" t="s">
        <v>25</v>
      </c>
      <c r="H3" s="206" t="s">
        <v>26</v>
      </c>
      <c r="I3" s="206"/>
    </row>
    <row r="4" spans="2:9" s="19" customFormat="1" ht="25.5" customHeight="1" thickBot="1">
      <c r="B4" s="207" t="s">
        <v>27</v>
      </c>
      <c r="C4" s="208" t="s">
        <v>28</v>
      </c>
      <c r="D4" s="26" t="s">
        <v>29</v>
      </c>
      <c r="E4" s="27">
        <v>4</v>
      </c>
      <c r="F4" s="28" t="str">
        <f>IF('1-1原物料生產力'!L11="","",IF('1-1原物料生產力'!L11&gt;4,4,IF('1-1原物料生產力'!L11&lt;0,0,'1-1原物料生產力'!L11)))</f>
        <v/>
      </c>
      <c r="G4" s="29"/>
      <c r="H4" s="209" t="s">
        <v>30</v>
      </c>
      <c r="I4" s="210" t="s">
        <v>31</v>
      </c>
    </row>
    <row r="5" spans="2:9" s="19" customFormat="1" ht="25.5" customHeight="1" thickBot="1">
      <c r="B5" s="207"/>
      <c r="C5" s="208"/>
      <c r="D5" s="26" t="s">
        <v>32</v>
      </c>
      <c r="E5" s="27">
        <v>6</v>
      </c>
      <c r="F5" s="28" t="str">
        <f>IF('1-2單位產品能源消耗量'!L11="","",'1-2單位產品能源消耗量'!L11)</f>
        <v/>
      </c>
      <c r="G5" s="29"/>
      <c r="H5" s="209"/>
      <c r="I5" s="210"/>
    </row>
    <row r="6" spans="2:9" s="19" customFormat="1" ht="25.5" customHeight="1" thickBot="1">
      <c r="B6" s="207"/>
      <c r="C6" s="208"/>
      <c r="D6" s="26" t="s">
        <v>33</v>
      </c>
      <c r="E6" s="27">
        <v>8</v>
      </c>
      <c r="F6" s="28" t="str">
        <f>IF('1-3單位產品水資源耗用量'!L11="","",'1-3單位產品水資源耗用量'!L11)</f>
        <v/>
      </c>
      <c r="G6" s="29"/>
      <c r="H6" s="209"/>
      <c r="I6" s="210"/>
    </row>
    <row r="7" spans="2:9" s="19" customFormat="1" ht="25.5" customHeight="1" thickBot="1">
      <c r="B7" s="207"/>
      <c r="C7" s="208"/>
      <c r="D7" s="26" t="s">
        <v>34</v>
      </c>
      <c r="E7" s="27">
        <v>8</v>
      </c>
      <c r="F7" s="28" t="str">
        <f>IF('1-4廢水回收率'!L11="","",'1-4廢水回收率'!L11)</f>
        <v/>
      </c>
      <c r="G7" s="29"/>
      <c r="H7" s="209"/>
      <c r="I7" s="210"/>
    </row>
    <row r="8" spans="2:9" s="19" customFormat="1" ht="25.5" customHeight="1" thickBot="1">
      <c r="B8" s="207"/>
      <c r="C8" s="208"/>
      <c r="D8" s="26" t="s">
        <v>35</v>
      </c>
      <c r="E8" s="27">
        <v>8</v>
      </c>
      <c r="F8" s="28" t="str">
        <f ca="1">IF('1-5單位產品事業廢棄物產生量及1-6事業廢棄物回收再利用率'!L11="","",'1-5單位產品事業廢棄物產生量及1-6事業廢棄物回收再利用率'!L11)</f>
        <v/>
      </c>
      <c r="G8" s="29"/>
      <c r="H8" s="209"/>
      <c r="I8" s="210"/>
    </row>
    <row r="9" spans="2:9" s="19" customFormat="1" ht="25.5" customHeight="1" thickBot="1">
      <c r="B9" s="207"/>
      <c r="C9" s="208"/>
      <c r="D9" s="26" t="s">
        <v>36</v>
      </c>
      <c r="E9" s="27">
        <v>4</v>
      </c>
      <c r="F9" s="28" t="str">
        <f ca="1">IF('1-5單位產品事業廢棄物產生量及1-6事業廢棄物回收再利用率'!L21="","",'1-5單位產品事業廢棄物產生量及1-6事業廢棄物回收再利用率'!L21)</f>
        <v/>
      </c>
      <c r="G9" s="29"/>
      <c r="H9" s="209"/>
      <c r="I9" s="210"/>
    </row>
    <row r="10" spans="2:9" s="19" customFormat="1" ht="25.5" customHeight="1" thickBot="1">
      <c r="B10" s="207"/>
      <c r="C10" s="208"/>
      <c r="D10" s="26" t="s">
        <v>37</v>
      </c>
      <c r="E10" s="27">
        <v>4</v>
      </c>
      <c r="F10" s="28" t="str">
        <f>IF('1-7單位產品溫室氣體排放量'!O11="","",'1-7單位產品溫室氣體排放量'!O11)</f>
        <v/>
      </c>
      <c r="G10" s="29"/>
      <c r="H10" s="209"/>
      <c r="I10" s="210"/>
    </row>
    <row r="11" spans="2:9" s="19" customFormat="1" ht="25.5" customHeight="1" thickBot="1">
      <c r="B11" s="207"/>
      <c r="C11" s="208" t="s">
        <v>38</v>
      </c>
      <c r="D11" s="26" t="s">
        <v>39</v>
      </c>
      <c r="E11" s="27">
        <v>3</v>
      </c>
      <c r="F11" s="28">
        <f>IF('2_綠色製程'!N23="","", '2_綠色製程'!N23)</f>
        <v>0</v>
      </c>
      <c r="G11" s="29"/>
      <c r="H11" s="211" t="s">
        <v>40</v>
      </c>
      <c r="I11" s="210"/>
    </row>
    <row r="12" spans="2:9" s="19" customFormat="1" ht="25.5" customHeight="1" thickBot="1">
      <c r="B12" s="207"/>
      <c r="C12" s="208"/>
      <c r="D12" s="26" t="s">
        <v>41</v>
      </c>
      <c r="E12" s="27">
        <v>4</v>
      </c>
      <c r="F12" s="28">
        <f>IF('2_綠色製程'!N46="", "",'2_綠色製程'!N46)</f>
        <v>0</v>
      </c>
      <c r="G12" s="29"/>
      <c r="H12" s="211"/>
      <c r="I12" s="210"/>
    </row>
    <row r="13" spans="2:9" s="19" customFormat="1" ht="25.5" customHeight="1" thickBot="1">
      <c r="B13" s="207"/>
      <c r="C13" s="208" t="s">
        <v>42</v>
      </c>
      <c r="D13" s="26" t="s">
        <v>43</v>
      </c>
      <c r="E13" s="27">
        <v>4</v>
      </c>
      <c r="F13" s="28">
        <f>IF('3_污染物產生及管末處理功能'!N18="", "", '3_污染物產生及管末處理功能'!N18)</f>
        <v>0</v>
      </c>
      <c r="G13" s="29"/>
      <c r="H13" s="211"/>
      <c r="I13" s="210"/>
    </row>
    <row r="14" spans="2:9" s="19" customFormat="1" ht="25.5" customHeight="1" thickBot="1">
      <c r="B14" s="207"/>
      <c r="C14" s="208"/>
      <c r="D14" s="26" t="s">
        <v>44</v>
      </c>
      <c r="E14" s="27">
        <v>4</v>
      </c>
      <c r="F14" s="28">
        <f>IF('3_污染物產生及管末處理功能'!N37="", "", '3_污染物產生及管末處理功能'!N37)</f>
        <v>0</v>
      </c>
      <c r="G14" s="29"/>
      <c r="H14" s="211"/>
      <c r="I14" s="210"/>
    </row>
    <row r="15" spans="2:9" s="19" customFormat="1" ht="25.5" customHeight="1" thickBot="1">
      <c r="B15" s="212" t="s">
        <v>45</v>
      </c>
      <c r="C15" s="208" t="s">
        <v>46</v>
      </c>
      <c r="D15" s="26" t="s">
        <v>47</v>
      </c>
      <c r="E15" s="27">
        <v>2</v>
      </c>
      <c r="F15" s="28">
        <f>IF('4_產品環境化設計'!N14="", "", '4_產品環境化設計'!N14)</f>
        <v>0</v>
      </c>
      <c r="G15" s="29"/>
      <c r="H15" s="211"/>
      <c r="I15" s="210"/>
    </row>
    <row r="16" spans="2:9" s="19" customFormat="1" ht="25.5" customHeight="1" thickBot="1">
      <c r="B16" s="212"/>
      <c r="C16" s="208"/>
      <c r="D16" s="26" t="s">
        <v>48</v>
      </c>
      <c r="E16" s="27">
        <v>2</v>
      </c>
      <c r="F16" s="28">
        <f>IF('4_產品環境化設計'!N29="", "", '4_產品環境化設計'!N29)</f>
        <v>0</v>
      </c>
      <c r="G16" s="29"/>
      <c r="H16" s="211"/>
      <c r="I16" s="210"/>
    </row>
    <row r="17" spans="2:9" s="19" customFormat="1" ht="25.5" customHeight="1" thickBot="1">
      <c r="B17" s="212"/>
      <c r="C17" s="208"/>
      <c r="D17" s="26" t="s">
        <v>49</v>
      </c>
      <c r="E17" s="27">
        <v>2</v>
      </c>
      <c r="F17" s="28">
        <f>IF('4_產品環境化設計'!N45="", "", '4_產品環境化設計'!N45)</f>
        <v>0</v>
      </c>
      <c r="G17" s="29"/>
      <c r="H17" s="211"/>
      <c r="I17" s="210"/>
    </row>
    <row r="18" spans="2:9" s="19" customFormat="1" ht="25.5" customHeight="1" thickBot="1">
      <c r="B18" s="213" t="s">
        <v>50</v>
      </c>
      <c r="C18" s="214" t="s">
        <v>51</v>
      </c>
      <c r="D18" s="26" t="s">
        <v>52</v>
      </c>
      <c r="E18" s="27">
        <v>2</v>
      </c>
      <c r="F18" s="28">
        <f>IF('5_綠色管理'!N18="", "", '5_綠色管理'!N18)</f>
        <v>0</v>
      </c>
      <c r="G18" s="29"/>
      <c r="H18" s="211"/>
      <c r="I18" s="210"/>
    </row>
    <row r="19" spans="2:9" s="19" customFormat="1" ht="25.5" customHeight="1" thickBot="1">
      <c r="B19" s="213"/>
      <c r="C19" s="214"/>
      <c r="D19" s="26" t="s">
        <v>53</v>
      </c>
      <c r="E19" s="27">
        <v>2</v>
      </c>
      <c r="F19" s="28">
        <f>IF('5_綠色管理'!N34="", "", '5_綠色管理'!N34)</f>
        <v>0</v>
      </c>
      <c r="G19" s="29"/>
      <c r="H19" s="211"/>
      <c r="I19" s="210"/>
    </row>
    <row r="20" spans="2:9" s="19" customFormat="1" ht="25.5" customHeight="1" thickBot="1">
      <c r="B20" s="213"/>
      <c r="C20" s="214"/>
      <c r="D20" s="26" t="s">
        <v>54</v>
      </c>
      <c r="E20" s="27">
        <v>4</v>
      </c>
      <c r="F20" s="28">
        <f>IF('5_綠色管理'!N55="", "", '5_綠色管理'!N55)</f>
        <v>0</v>
      </c>
      <c r="G20" s="29"/>
      <c r="H20" s="211"/>
      <c r="I20" s="210"/>
    </row>
    <row r="21" spans="2:9" s="19" customFormat="1" ht="25.5" customHeight="1" thickBot="1">
      <c r="B21" s="213"/>
      <c r="C21" s="214"/>
      <c r="D21" s="26" t="s">
        <v>55</v>
      </c>
      <c r="E21" s="27">
        <v>4</v>
      </c>
      <c r="F21" s="28">
        <f>IF('5_綠色管理'!N71="", "", '5_綠色管理'!N71)</f>
        <v>0</v>
      </c>
      <c r="G21" s="29"/>
      <c r="H21" s="211"/>
      <c r="I21" s="210"/>
    </row>
    <row r="22" spans="2:9" s="19" customFormat="1" ht="25.5" customHeight="1" thickBot="1">
      <c r="B22" s="213"/>
      <c r="C22" s="214"/>
      <c r="D22" s="26" t="s">
        <v>56</v>
      </c>
      <c r="E22" s="27">
        <v>3</v>
      </c>
      <c r="F22" s="28">
        <f>IF('5_綠色管理'!N90="", "", '5_綠色管理'!N90)</f>
        <v>0</v>
      </c>
      <c r="G22" s="29"/>
      <c r="H22" s="211"/>
      <c r="I22" s="210"/>
    </row>
    <row r="23" spans="2:9" s="19" customFormat="1" ht="25.5" customHeight="1" thickBot="1">
      <c r="B23" s="213"/>
      <c r="C23" s="214"/>
      <c r="D23" s="26" t="s">
        <v>57</v>
      </c>
      <c r="E23" s="27">
        <v>2</v>
      </c>
      <c r="F23" s="28">
        <f>IF('5_綠色管理'!N104="", "", '5_綠色管理'!N104)</f>
        <v>0</v>
      </c>
      <c r="G23" s="29"/>
      <c r="H23" s="211"/>
      <c r="I23" s="210"/>
    </row>
    <row r="24" spans="2:9" s="19" customFormat="1" ht="25.5" customHeight="1" thickBot="1">
      <c r="B24" s="213"/>
      <c r="C24" s="214"/>
      <c r="D24" s="26" t="s">
        <v>58</v>
      </c>
      <c r="E24" s="27">
        <v>4</v>
      </c>
      <c r="F24" s="28">
        <f>IF('5_綠色管理'!N117="", "", '5_綠色管理'!N117)</f>
        <v>0</v>
      </c>
      <c r="G24" s="29"/>
      <c r="H24" s="211"/>
      <c r="I24" s="210"/>
    </row>
    <row r="25" spans="2:9" s="19" customFormat="1" ht="25.5" customHeight="1" thickBot="1">
      <c r="B25" s="213"/>
      <c r="C25" s="215" t="s">
        <v>59</v>
      </c>
      <c r="D25" s="26" t="s">
        <v>60</v>
      </c>
      <c r="E25" s="27">
        <v>8</v>
      </c>
      <c r="F25" s="28">
        <f>IF('6_社會責任'!N24="", "", '6_社會責任'!N24)</f>
        <v>0</v>
      </c>
      <c r="G25" s="29"/>
      <c r="H25" s="211"/>
      <c r="I25" s="210"/>
    </row>
    <row r="26" spans="2:9" s="19" customFormat="1" ht="25.5" customHeight="1" thickBot="1">
      <c r="B26" s="213"/>
      <c r="C26" s="215"/>
      <c r="D26" s="26" t="s">
        <v>61</v>
      </c>
      <c r="E26" s="27">
        <v>4</v>
      </c>
      <c r="F26" s="28">
        <f>IF('6_社會責任'!N41="", "", '6_社會責任'!N41)</f>
        <v>0</v>
      </c>
      <c r="G26" s="29"/>
      <c r="H26" s="211"/>
      <c r="I26" s="210"/>
    </row>
    <row r="27" spans="2:9" s="19" customFormat="1" ht="25.5" customHeight="1" thickBot="1">
      <c r="B27" s="213"/>
      <c r="C27" s="215"/>
      <c r="D27" s="30" t="s">
        <v>62</v>
      </c>
      <c r="E27" s="31">
        <v>4</v>
      </c>
      <c r="F27" s="32">
        <f>IF('6_社會責任'!N57="", "", '6_社會責任'!N57)</f>
        <v>0</v>
      </c>
      <c r="G27" s="33"/>
      <c r="H27" s="211"/>
      <c r="I27" s="210"/>
    </row>
    <row r="28" spans="2:9" s="19" customFormat="1" ht="25.5" customHeight="1" thickBot="1">
      <c r="B28" s="216" t="s">
        <v>63</v>
      </c>
      <c r="C28" s="217" t="s">
        <v>64</v>
      </c>
      <c r="D28" s="26" t="s">
        <v>65</v>
      </c>
      <c r="E28" s="34">
        <v>2</v>
      </c>
      <c r="F28" s="35">
        <f>IF('7_創新思維'!N9="", "", '7_創新思維'!N9)</f>
        <v>0</v>
      </c>
      <c r="G28" s="36"/>
      <c r="H28" s="218" t="s">
        <v>40</v>
      </c>
      <c r="I28" s="219" t="s">
        <v>66</v>
      </c>
    </row>
    <row r="29" spans="2:9" s="19" customFormat="1" ht="25.5" customHeight="1" thickBot="1">
      <c r="B29" s="216"/>
      <c r="C29" s="217"/>
      <c r="D29" s="26" t="s">
        <v>67</v>
      </c>
      <c r="E29" s="27">
        <v>2</v>
      </c>
      <c r="F29" s="28">
        <f>IF('7_創新思維'!N20="", "", '7_創新思維'!N20)</f>
        <v>0</v>
      </c>
      <c r="G29" s="29"/>
      <c r="H29" s="218"/>
      <c r="I29" s="219"/>
    </row>
    <row r="30" spans="2:9" s="19" customFormat="1" ht="25.5" customHeight="1" thickBot="1">
      <c r="B30" s="216"/>
      <c r="C30" s="217"/>
      <c r="D30" s="26" t="s">
        <v>68</v>
      </c>
      <c r="E30" s="27">
        <v>2</v>
      </c>
      <c r="F30" s="28">
        <f>IF('7_創新思維'!N43="", "", '7_創新思維'!N43)</f>
        <v>0</v>
      </c>
      <c r="G30" s="29"/>
      <c r="H30" s="218"/>
      <c r="I30" s="219"/>
    </row>
    <row r="31" spans="2:9" s="19" customFormat="1" ht="25.5" customHeight="1" thickBot="1">
      <c r="B31" s="216"/>
      <c r="C31" s="215" t="s">
        <v>69</v>
      </c>
      <c r="D31" s="26" t="s">
        <v>70</v>
      </c>
      <c r="E31" s="27">
        <v>2</v>
      </c>
      <c r="F31" s="166"/>
      <c r="G31" s="29"/>
      <c r="H31" s="218"/>
      <c r="I31" s="219"/>
    </row>
    <row r="32" spans="2:9" s="19" customFormat="1" ht="25.5" customHeight="1" thickBot="1">
      <c r="B32" s="216"/>
      <c r="C32" s="215"/>
      <c r="D32" s="30" t="s">
        <v>70</v>
      </c>
      <c r="E32" s="31">
        <v>2</v>
      </c>
      <c r="F32" s="166"/>
      <c r="G32" s="33"/>
      <c r="H32" s="218"/>
      <c r="I32" s="219"/>
    </row>
    <row r="33" spans="2:9" s="19" customFormat="1" ht="25.5" customHeight="1">
      <c r="B33" s="220" t="s">
        <v>71</v>
      </c>
      <c r="C33" s="220"/>
      <c r="D33" s="220"/>
      <c r="E33" s="34">
        <f>SUM(E4,E5,E6,E8,E10,E12,E13,E14,E15,E16,E18,E20,E21,E22,E25,E26)</f>
        <v>71</v>
      </c>
      <c r="F33" s="34">
        <f ca="1">SUM(F4,F5,F6,F8,F10,F12,F13,F14,F15,F18,F20,F21,F22,F25,F26)</f>
        <v>0</v>
      </c>
      <c r="G33" s="36"/>
      <c r="H33" s="37"/>
      <c r="I33" s="38"/>
    </row>
    <row r="34" spans="2:9" ht="25.5" customHeight="1" thickBot="1">
      <c r="B34" s="221" t="s">
        <v>72</v>
      </c>
      <c r="C34" s="221"/>
      <c r="D34" s="221"/>
      <c r="E34" s="39">
        <f>SUM(E4:E32)</f>
        <v>110</v>
      </c>
      <c r="F34" s="39">
        <f ca="1">SUM(F4:F32)</f>
        <v>0</v>
      </c>
      <c r="G34" s="33"/>
      <c r="H34" s="222"/>
      <c r="I34" s="222"/>
    </row>
    <row r="35" spans="2:9" ht="17.25">
      <c r="B35" s="5" t="s">
        <v>73</v>
      </c>
      <c r="C35" s="5"/>
      <c r="D35" s="5"/>
      <c r="E35" s="20"/>
      <c r="F35" s="21"/>
      <c r="G35" s="5"/>
    </row>
    <row r="36" spans="2:9" ht="4.9000000000000004" customHeight="1" thickBot="1">
      <c r="B36" s="7"/>
      <c r="C36" s="7"/>
      <c r="D36" s="7"/>
      <c r="E36" s="40"/>
      <c r="F36" s="41"/>
      <c r="G36" s="7"/>
      <c r="H36" s="23"/>
      <c r="I36" s="23"/>
    </row>
    <row r="37" spans="2:9">
      <c r="B37" s="224" t="s">
        <v>74</v>
      </c>
      <c r="C37" s="224"/>
      <c r="D37" s="224"/>
      <c r="E37" s="224"/>
      <c r="F37" s="224"/>
      <c r="G37" s="224"/>
      <c r="H37" s="224"/>
      <c r="I37" s="224"/>
    </row>
    <row r="38" spans="2:9" ht="18.75">
      <c r="B38" s="225" t="s">
        <v>75</v>
      </c>
      <c r="C38" s="225"/>
      <c r="D38" s="225"/>
      <c r="E38" s="225"/>
      <c r="F38" s="225"/>
      <c r="G38" s="42" t="s">
        <v>76</v>
      </c>
      <c r="H38" s="226" t="s">
        <v>77</v>
      </c>
      <c r="I38" s="226"/>
    </row>
    <row r="39" spans="2:9" ht="36" customHeight="1">
      <c r="B39" s="227" t="s">
        <v>78</v>
      </c>
      <c r="C39" s="227"/>
      <c r="D39" s="227"/>
      <c r="E39" s="227"/>
      <c r="F39" s="227"/>
      <c r="G39" s="167"/>
      <c r="H39" s="228"/>
      <c r="I39" s="228"/>
    </row>
    <row r="40" spans="2:9" ht="15">
      <c r="B40" s="227" t="s">
        <v>79</v>
      </c>
      <c r="C40" s="227"/>
      <c r="D40" s="227"/>
      <c r="E40" s="227"/>
      <c r="F40" s="227"/>
      <c r="G40" s="167"/>
      <c r="H40" s="228"/>
      <c r="I40" s="228"/>
    </row>
    <row r="41" spans="2:9" ht="15">
      <c r="B41" s="227" t="s">
        <v>80</v>
      </c>
      <c r="C41" s="227"/>
      <c r="D41" s="227"/>
      <c r="E41" s="227"/>
      <c r="F41" s="227"/>
      <c r="G41" s="167"/>
      <c r="H41" s="228"/>
      <c r="I41" s="228"/>
    </row>
    <row r="42" spans="2:9" ht="15.75" thickBot="1">
      <c r="B42" s="229" t="s">
        <v>81</v>
      </c>
      <c r="C42" s="229"/>
      <c r="D42" s="229"/>
      <c r="E42" s="229"/>
      <c r="F42" s="229"/>
      <c r="G42" s="168"/>
      <c r="H42" s="230"/>
      <c r="I42" s="230"/>
    </row>
    <row r="43" spans="2:9" ht="15" thickBot="1">
      <c r="B43" s="5"/>
      <c r="C43" s="5"/>
      <c r="D43" s="5"/>
      <c r="E43" s="20"/>
      <c r="F43" s="21"/>
      <c r="G43" s="5"/>
    </row>
    <row r="44" spans="2:9" ht="17.25">
      <c r="B44" s="231" t="s">
        <v>82</v>
      </c>
      <c r="C44" s="231"/>
      <c r="D44" s="231"/>
      <c r="E44" s="231"/>
      <c r="F44" s="231"/>
      <c r="G44" s="231"/>
      <c r="H44" s="231"/>
      <c r="I44" s="231"/>
    </row>
    <row r="45" spans="2:9" ht="16.5" customHeight="1" thickBot="1">
      <c r="B45" s="223" t="s">
        <v>83</v>
      </c>
      <c r="C45" s="223"/>
      <c r="D45" s="223"/>
      <c r="E45" s="223"/>
      <c r="F45" s="223"/>
      <c r="G45" s="223"/>
      <c r="H45" s="223"/>
      <c r="I45" s="223"/>
    </row>
    <row r="46" spans="2:9" ht="15" thickBot="1">
      <c r="B46" s="223"/>
      <c r="C46" s="223"/>
      <c r="D46" s="223"/>
      <c r="E46" s="223"/>
      <c r="F46" s="223"/>
      <c r="G46" s="223"/>
      <c r="H46" s="223"/>
      <c r="I46" s="223"/>
    </row>
    <row r="47" spans="2:9" ht="15" thickBot="1">
      <c r="B47" s="223"/>
      <c r="C47" s="223"/>
      <c r="D47" s="223"/>
      <c r="E47" s="223"/>
      <c r="F47" s="223"/>
      <c r="G47" s="223"/>
      <c r="H47" s="223"/>
      <c r="I47" s="223"/>
    </row>
    <row r="48" spans="2:9" ht="15" thickBot="1">
      <c r="B48" s="223"/>
      <c r="C48" s="223"/>
      <c r="D48" s="223"/>
      <c r="E48" s="223"/>
      <c r="F48" s="223"/>
      <c r="G48" s="223"/>
      <c r="H48" s="223"/>
      <c r="I48" s="223"/>
    </row>
  </sheetData>
  <sheetProtection algorithmName="SHA-512" hashValue="EOHfE9jwnaLbICi6Xu6BpnM7NEWBMLHyY/flnzcuWFwnsM6U8qKT01LH/d6YuLoG5mF8Y+dgtw6vqskWhUQ13Q==" saltValue="CbgS77IDGaqv9scHooJibA==" spinCount="100000" sheet="1" objects="1" scenarios="1"/>
  <mergeCells count="35">
    <mergeCell ref="B33:D33"/>
    <mergeCell ref="B34:D34"/>
    <mergeCell ref="H34:I34"/>
    <mergeCell ref="B45:I48"/>
    <mergeCell ref="B37:I37"/>
    <mergeCell ref="B38:F38"/>
    <mergeCell ref="H38:I38"/>
    <mergeCell ref="B39:F39"/>
    <mergeCell ref="H39:I39"/>
    <mergeCell ref="B40:F40"/>
    <mergeCell ref="H40:I40"/>
    <mergeCell ref="B41:F41"/>
    <mergeCell ref="H41:I41"/>
    <mergeCell ref="B42:F42"/>
    <mergeCell ref="H42:I42"/>
    <mergeCell ref="B44:I44"/>
    <mergeCell ref="B28:B32"/>
    <mergeCell ref="C28:C30"/>
    <mergeCell ref="H28:H32"/>
    <mergeCell ref="I28:I32"/>
    <mergeCell ref="C31:C32"/>
    <mergeCell ref="B3:D3"/>
    <mergeCell ref="H3:I3"/>
    <mergeCell ref="B4:B14"/>
    <mergeCell ref="C4:C10"/>
    <mergeCell ref="H4:H10"/>
    <mergeCell ref="I4:I27"/>
    <mergeCell ref="C11:C12"/>
    <mergeCell ref="H11:H27"/>
    <mergeCell ref="C13:C14"/>
    <mergeCell ref="B15:B17"/>
    <mergeCell ref="C15:C17"/>
    <mergeCell ref="B18:B27"/>
    <mergeCell ref="C18:C24"/>
    <mergeCell ref="C25:C27"/>
  </mergeCells>
  <phoneticPr fontId="9" type="noConversion"/>
  <conditionalFormatting sqref="B3:B4 C4:D4 D5:D10 C11:D11 D12 C13:D13 D14 B15:D15 D16:D17 C18:D18 D19:D24 C25:D25 D26:D27 B28:D28 D29:D30 C31:D31 D32">
    <cfRule type="cellIs" dxfId="2" priority="1" stopIfTrue="1" operator="equal">
      <formula>0</formula>
    </cfRule>
  </conditionalFormatting>
  <dataValidations count="1">
    <dataValidation type="list" allowBlank="1" showInputMessage="1" showErrorMessage="1" sqref="G39:H42" xr:uid="{FCD0A1DC-37F7-4430-9707-E675923592C6}">
      <formula1>"V"</formula1>
    </dataValidation>
  </dataValidations>
  <printOptions horizontalCentered="1"/>
  <pageMargins left="0.31496062992125984" right="0.23622047244094491" top="0.51181102362204722" bottom="0.78740157480314965" header="0.31496062992125984" footer="0.51181102362204722"/>
  <pageSetup paperSize="9" scale="70" fitToWidth="0"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99EC-96F4-4F98-AC0F-BF20FE0043F2}">
  <dimension ref="A1:AO38"/>
  <sheetViews>
    <sheetView view="pageBreakPreview" topLeftCell="A3" zoomScale="106" zoomScaleNormal="100" zoomScaleSheetLayoutView="106" workbookViewId="0">
      <selection activeCell="W22" sqref="W22:AA22"/>
    </sheetView>
  </sheetViews>
  <sheetFormatPr defaultColWidth="9.84375" defaultRowHeight="14.25"/>
  <cols>
    <col min="1" max="1" width="1.328125" style="5" customWidth="1"/>
    <col min="2" max="2" width="2.125" style="5" customWidth="1"/>
    <col min="3" max="3" width="6.51953125" style="5" customWidth="1"/>
    <col min="4" max="4" width="28.47265625" style="5" customWidth="1"/>
    <col min="5" max="5" width="7.98046875" style="5" customWidth="1"/>
    <col min="6" max="6" width="3.32421875" style="5" customWidth="1"/>
    <col min="7" max="7" width="11.57421875" style="5" bestFit="1" customWidth="1"/>
    <col min="8" max="8" width="3.58984375" style="5" customWidth="1"/>
    <col min="9" max="9" width="6.1171875" style="46" customWidth="1"/>
    <col min="10" max="10" width="6.1171875" style="20" customWidth="1"/>
    <col min="11" max="11" width="5.0546875" style="20" customWidth="1"/>
    <col min="12" max="12" width="7.71484375" style="20" bestFit="1" customWidth="1"/>
    <col min="13" max="13" width="2.79296875" style="46" customWidth="1"/>
    <col min="14" max="16" width="4.390625" style="20" customWidth="1"/>
    <col min="17" max="17" width="4.12109375" style="48" customWidth="1"/>
    <col min="18" max="18" width="3.05859375" style="49" customWidth="1"/>
    <col min="19" max="19" width="3.58984375" style="5" customWidth="1"/>
    <col min="20" max="20" width="2.52734375" style="5" customWidth="1"/>
    <col min="21" max="21" width="4.921875" style="8" customWidth="1"/>
    <col min="22" max="22" width="3.32421875" style="8" customWidth="1"/>
    <col min="23" max="23" width="6.1171875" style="8" customWidth="1"/>
    <col min="24" max="24" width="1.59375" style="8" customWidth="1"/>
    <col min="25" max="25" width="6.3828125" style="8" customWidth="1"/>
    <col min="26" max="26" width="5.1875" style="8" customWidth="1"/>
    <col min="27" max="27" width="4.7890625" style="8" customWidth="1"/>
    <col min="28" max="28" width="2.125" style="8" customWidth="1"/>
    <col min="29" max="29" width="9.84375" style="8" customWidth="1"/>
    <col min="30" max="30" width="10.109375" style="8" hidden="1" customWidth="1"/>
    <col min="31" max="31" width="8.11328125" style="8" hidden="1" customWidth="1"/>
    <col min="32" max="32" width="5.984375" style="8" hidden="1" customWidth="1"/>
    <col min="33" max="33" width="9.84375" style="8" customWidth="1"/>
    <col min="34" max="16384" width="9.84375" style="8"/>
  </cols>
  <sheetData>
    <row r="1" spans="1:41" ht="20.25">
      <c r="B1" s="45" t="s">
        <v>84</v>
      </c>
      <c r="O1" s="47"/>
      <c r="P1" s="47"/>
      <c r="AA1" s="47"/>
    </row>
    <row r="2" spans="1:41" ht="20.25">
      <c r="B2" s="50" t="s">
        <v>85</v>
      </c>
    </row>
    <row r="3" spans="1:41" ht="8.25" customHeight="1">
      <c r="B3" s="51"/>
      <c r="C3" s="52"/>
      <c r="D3" s="52"/>
      <c r="E3" s="52"/>
      <c r="F3" s="52"/>
      <c r="G3" s="52"/>
      <c r="H3" s="52"/>
      <c r="I3" s="53"/>
      <c r="J3" s="54"/>
      <c r="K3" s="54"/>
      <c r="L3" s="54"/>
      <c r="M3" s="53"/>
      <c r="N3" s="54"/>
      <c r="O3" s="54"/>
      <c r="P3" s="54"/>
      <c r="Q3" s="55"/>
      <c r="R3" s="56"/>
      <c r="S3" s="57"/>
      <c r="T3" s="57"/>
      <c r="U3" s="52"/>
      <c r="V3" s="52"/>
      <c r="W3" s="52"/>
      <c r="X3" s="58"/>
      <c r="Y3" s="232" t="s">
        <v>86</v>
      </c>
      <c r="Z3" s="232"/>
      <c r="AA3" s="232"/>
    </row>
    <row r="4" spans="1:41" s="61" customFormat="1" ht="3" customHeight="1">
      <c r="A4" s="59"/>
      <c r="B4" s="60"/>
      <c r="I4" s="62"/>
      <c r="J4" s="63"/>
      <c r="K4" s="63"/>
      <c r="L4" s="63"/>
      <c r="M4" s="62"/>
      <c r="N4" s="63"/>
      <c r="O4" s="63"/>
      <c r="P4" s="63"/>
      <c r="Q4" s="64"/>
      <c r="R4" s="65"/>
      <c r="S4" s="59"/>
      <c r="T4" s="59"/>
      <c r="X4" s="66"/>
      <c r="Y4" s="232"/>
      <c r="Z4" s="232"/>
      <c r="AA4" s="232"/>
    </row>
    <row r="5" spans="1:41" s="61" customFormat="1" ht="14.25" customHeight="1">
      <c r="A5" s="59"/>
      <c r="B5" s="60"/>
      <c r="C5" s="233" t="s">
        <v>87</v>
      </c>
      <c r="D5" s="233"/>
      <c r="E5" s="234" t="s">
        <v>88</v>
      </c>
      <c r="F5" s="234"/>
      <c r="G5" s="234"/>
      <c r="H5" s="234"/>
      <c r="I5" s="235" t="s">
        <v>89</v>
      </c>
      <c r="J5" s="236" t="str">
        <f>IF('壹、清潔生產評估背景資訊'!I10="", "", '壹、清潔生產評估背景資訊'!I10)</f>
        <v/>
      </c>
      <c r="K5" s="236"/>
      <c r="L5" s="236"/>
      <c r="M5" s="235" t="s">
        <v>89</v>
      </c>
      <c r="N5" s="237" t="str">
        <f>IFERROR((J5/J6)*100, "")</f>
        <v/>
      </c>
      <c r="O5" s="237"/>
      <c r="P5" s="237"/>
      <c r="Q5" s="64"/>
      <c r="R5" s="65"/>
      <c r="S5" s="59"/>
      <c r="T5" s="59"/>
      <c r="X5" s="66"/>
      <c r="Y5" s="232"/>
      <c r="Z5" s="232"/>
      <c r="AA5" s="232"/>
    </row>
    <row r="6" spans="1:41" s="61" customFormat="1" ht="14.25" customHeight="1">
      <c r="A6" s="59"/>
      <c r="B6" s="60"/>
      <c r="C6" s="233"/>
      <c r="D6" s="233"/>
      <c r="E6" s="238" t="s">
        <v>90</v>
      </c>
      <c r="F6" s="238"/>
      <c r="G6" s="238"/>
      <c r="H6" s="238"/>
      <c r="I6" s="235"/>
      <c r="J6" s="239">
        <f>SUM(G19:S27)</f>
        <v>123456</v>
      </c>
      <c r="K6" s="239"/>
      <c r="L6" s="239"/>
      <c r="M6" s="235"/>
      <c r="N6" s="237"/>
      <c r="O6" s="237"/>
      <c r="P6" s="237"/>
      <c r="Q6" s="64"/>
      <c r="R6" s="65"/>
      <c r="S6" s="59"/>
      <c r="T6" s="59"/>
      <c r="X6" s="66"/>
      <c r="Y6" s="232"/>
      <c r="Z6" s="232"/>
      <c r="AA6" s="232"/>
    </row>
    <row r="7" spans="1:41" s="61" customFormat="1" ht="4.5" customHeight="1">
      <c r="A7" s="59"/>
      <c r="B7" s="60"/>
      <c r="I7" s="62"/>
      <c r="J7" s="63"/>
      <c r="K7" s="63"/>
      <c r="L7" s="63"/>
      <c r="M7" s="62"/>
      <c r="N7" s="63"/>
      <c r="O7" s="63"/>
      <c r="P7" s="63"/>
      <c r="Q7" s="64"/>
      <c r="R7" s="65"/>
      <c r="S7" s="59"/>
      <c r="T7" s="59"/>
      <c r="X7" s="66"/>
      <c r="Y7" s="232"/>
      <c r="Z7" s="232"/>
      <c r="AA7" s="232"/>
    </row>
    <row r="8" spans="1:41" s="71" customFormat="1" ht="14.25" customHeight="1">
      <c r="A8" s="67"/>
      <c r="B8" s="68"/>
      <c r="C8" s="240" t="s">
        <v>91</v>
      </c>
      <c r="D8" s="240"/>
      <c r="E8" s="240" t="s">
        <v>92</v>
      </c>
      <c r="F8" s="235" t="s">
        <v>93</v>
      </c>
      <c r="G8" s="70" t="s">
        <v>94</v>
      </c>
      <c r="H8" s="235" t="s">
        <v>95</v>
      </c>
      <c r="I8" s="240" t="s">
        <v>96</v>
      </c>
      <c r="J8" s="240"/>
      <c r="K8" s="235" t="s">
        <v>89</v>
      </c>
      <c r="L8" s="245" t="str">
        <f>IF(N5="","",IF('壹、清潔生產評估背景資訊'!C8="硬板",IF($N$5&gt;=AE20,AF20,IF($N$5&gt;=AE21,AF21,IF($N$5&gt;=AE22,AF22,0))),IF('壹、清潔生產評估背景資訊'!C8="軟板",IF($N$5&gt;=AE23,AF23,IF($N$5&gt;=AE24,AF24,IF($N$5&gt;=AE25,AF25,0))),IF('壹、清潔生產評估背景資訊'!C8="HDI",IF($N$5&gt;=AE26,AF26,IF($N$5&gt;=AE27,AF27,IF($N$5&gt;=AE28,AF28,0))),""))))</f>
        <v/>
      </c>
      <c r="M8" s="235" t="s">
        <v>93</v>
      </c>
      <c r="N8" s="243" t="str">
        <f>IF(N5="", "",IF('壹、清潔生產評估背景資訊'!C8="硬板",IF($N$5&lt;AE22,0,$N$5),IF('壹、清潔生產評估背景資訊'!C8="軟板",IF($N$5&lt;AE25,0,$N$5),IF('壹、清潔生產評估背景資訊'!C8="HDI",IF($N$5&lt;AE28,0,$N$5),""))))</f>
        <v/>
      </c>
      <c r="O8" s="243"/>
      <c r="P8" s="70" t="s">
        <v>97</v>
      </c>
      <c r="Q8" s="244" t="str">
        <f>IF(N5="","",IF('壹、清潔生產評估背景資訊'!C8="硬板",IF($N$5&gt;=AE20, AE20, IF($N$5&gt;=AE21, AE21, IF($N$5&gt;=AE22, AE22, 0))),IF('壹、清潔生產評估背景資訊'!C8="軟板",IF($N$5&gt;=AE23, AE23, IF($N$5&gt;=AE24, AE24, IF($N$5&gt;=AE25, AE25, 0))),IF('壹、清潔生產評估背景資訊'!C8="HDI",IF($N$5&gt;=AE26, AE26, IF($N$5&gt;=AE27, AE27, IF($N$5&gt;=AE28, AE28, 0))), ""))))</f>
        <v/>
      </c>
      <c r="R8" s="244"/>
      <c r="S8" s="235" t="s">
        <v>95</v>
      </c>
      <c r="T8" s="240" t="s">
        <v>98</v>
      </c>
      <c r="U8" s="245" t="str">
        <f>IF(N5="","",IF('壹、清潔生產評估背景資訊'!C8="硬板",IF($N$5&gt;=AE20,AF20, IF($N$5&gt;=AE21, AF20, IF($N$5&gt;AE22, AF21,IF($N$5=AE22,AF22,IF($N$5&lt;AE22, 0))))),IF('壹、清潔生產評估背景資訊'!C8="軟板",IF($N$5&gt;=AE23,AF23, IF($N$5&gt;=AE24, AF23, IF($N$5&gt;AE25, AF24,IF($N$5=AE25,AF25,IF($N$5&lt;AE25, 0))))),IF('壹、清潔生產評估背景資訊'!C8="HDI",IF($N$5&gt;=AE26,AF26, IF($N$5&gt;=AE27, AF26,IF($N$5&gt;AE28, AF27,IF($N$5=AE28,AF28,IF($N$5&lt;AE28, 0))))),""))))</f>
        <v/>
      </c>
      <c r="V8" s="240" t="s">
        <v>97</v>
      </c>
      <c r="W8" s="245" t="str">
        <f>IF(N5="","",IF('壹、清潔生產評估背景資訊'!C8="硬板",IF($N$5&gt;=AE20, AF20,IF($N$5&gt;=AE21, AF21, IF($N$5&gt;=AE22,AF22, 0))),IF('壹、清潔生產評估背景資訊'!C8="軟板",IF($N$5&gt;=AE23, AF23,IF($N$5&gt;=AE24, AF24, IF($N$5&gt;=AE25,AF25, 0))),IF('壹、清潔生產評估背景資訊'!C8="HDI",IF($N$5&gt;=AE26, AF26,IF($N$5&gt;=AE27, AF27, IF($N$5&gt;=AE28,AF28, 0))),""))))</f>
        <v/>
      </c>
      <c r="X8" s="246" t="s">
        <v>99</v>
      </c>
      <c r="Y8" s="232"/>
      <c r="Z8" s="232"/>
      <c r="AA8" s="232"/>
      <c r="AD8" s="8"/>
      <c r="AE8" s="8"/>
      <c r="AF8" s="8"/>
      <c r="AG8" s="8"/>
      <c r="AH8" s="8"/>
      <c r="AI8" s="8"/>
      <c r="AJ8" s="8"/>
      <c r="AK8" s="8"/>
      <c r="AL8" s="8"/>
      <c r="AM8" s="8"/>
      <c r="AN8" s="8"/>
      <c r="AO8" s="8"/>
    </row>
    <row r="9" spans="1:41" s="71" customFormat="1" ht="14.25" customHeight="1">
      <c r="A9" s="67"/>
      <c r="B9" s="68"/>
      <c r="C9" s="240"/>
      <c r="D9" s="240"/>
      <c r="E9" s="240"/>
      <c r="F9" s="235"/>
      <c r="G9" s="72" t="s">
        <v>100</v>
      </c>
      <c r="H9" s="235"/>
      <c r="I9" s="240"/>
      <c r="J9" s="240"/>
      <c r="K9" s="235"/>
      <c r="L9" s="245"/>
      <c r="M9" s="235"/>
      <c r="N9" s="247" t="str">
        <f>IF(N5="","",IF('壹、清潔生產評估背景資訊'!C8="硬板",IF($N$5&gt;=AE20,AE20,IF($N$5&gt;=AE21,AE20,IF($N$5&gt;AE22,AE21,IF($N$5=AE22,AE22,0)))),IF('壹、清潔生產評估背景資訊'!C8="軟板",IF($N$5&gt;=AE23,AE23,IF($N$5&gt;=AE24,AE23,IF($N$5&gt;AE25,AE24,IF($N$5=AE25,AE25,0)))),IF('壹、清潔生產評估背景資訊'!C8="HDI",IF($N$5&gt;=AE26,AE26,IF($N$5&gt;=AE27,AE26,IF($N$5&gt;AE28,AE27,IF($N$5=AE28,AE28,0)))),""))))</f>
        <v/>
      </c>
      <c r="O9" s="247"/>
      <c r="P9" s="72" t="s">
        <v>97</v>
      </c>
      <c r="Q9" s="248" t="str">
        <f>IF(N5="","",IF('壹、清潔生產評估背景資訊'!C8="硬板",IF($N$5&gt;=AE20, AE20, IF($N$5&gt;=AE21, AE21, IF($N$5&gt;=AE22, AE22, 0))),IF('壹、清潔生產評估背景資訊'!C8="軟板",IF($N$5&gt;=AE23, AE23, IF($N$5&gt;=AE24, AE24, IF($N$5&gt;=AE25, AE25, 0))),IF('壹、清潔生產評估背景資訊'!C8="HDI",IF($N$5&gt;=AE26, AE26, IF($N$5&gt;=AE27, AE27, IF($N$5&gt;=AE28, AE28, 0))), ""))))</f>
        <v/>
      </c>
      <c r="R9" s="248"/>
      <c r="S9" s="235"/>
      <c r="T9" s="240"/>
      <c r="U9" s="245"/>
      <c r="V9" s="240"/>
      <c r="W9" s="245"/>
      <c r="X9" s="246"/>
      <c r="Y9" s="232"/>
      <c r="Z9" s="232"/>
      <c r="AA9" s="232"/>
      <c r="AD9" s="8"/>
      <c r="AE9" s="8"/>
      <c r="AF9" s="8"/>
      <c r="AG9" s="8"/>
      <c r="AH9" s="8"/>
      <c r="AI9" s="8"/>
      <c r="AJ9" s="8"/>
      <c r="AK9" s="8"/>
      <c r="AL9" s="8"/>
      <c r="AM9" s="8"/>
      <c r="AN9" s="8"/>
      <c r="AO9" s="8"/>
    </row>
    <row r="10" spans="1:41" s="71" customFormat="1" ht="6.75" customHeight="1">
      <c r="A10" s="67"/>
      <c r="B10" s="73"/>
      <c r="C10" s="67"/>
      <c r="D10" s="67"/>
      <c r="E10" s="67"/>
      <c r="F10" s="67"/>
      <c r="G10" s="67"/>
      <c r="H10" s="67"/>
      <c r="I10" s="74"/>
      <c r="J10" s="74"/>
      <c r="K10" s="75"/>
      <c r="L10" s="75"/>
      <c r="M10" s="75"/>
      <c r="N10" s="74"/>
      <c r="O10" s="75"/>
      <c r="P10" s="75"/>
      <c r="Q10" s="75"/>
      <c r="R10" s="76"/>
      <c r="S10" s="77"/>
      <c r="T10" s="67"/>
      <c r="U10" s="67"/>
      <c r="Y10" s="232"/>
      <c r="Z10" s="232"/>
      <c r="AA10" s="232"/>
    </row>
    <row r="11" spans="1:41" s="71" customFormat="1" ht="14.25" customHeight="1">
      <c r="A11" s="67"/>
      <c r="B11" s="73"/>
      <c r="C11" s="241" t="s">
        <v>101</v>
      </c>
      <c r="D11" s="241"/>
      <c r="E11" s="241"/>
      <c r="F11" s="241"/>
      <c r="G11" s="241"/>
      <c r="H11" s="67"/>
      <c r="I11" s="74"/>
      <c r="J11" s="74"/>
      <c r="K11" s="75" t="s">
        <v>89</v>
      </c>
      <c r="L11" s="242" t="str">
        <f>IF(N5="","",IF('壹、清潔生產評估背景資訊'!C8="硬板",IF($N$5&gt;=AE20,AF20,IF($N$5&lt;AE22,0,IF($N$5=AE22,AF22,L8+((N8-Q8)/(N9-Q9))*(U8-W8)))),IF('壹、清潔生產評估背景資訊'!C8="軟板",IF($N$5&gt;=AE23,AF23,IF($N$5&lt;AE25,0,IF($N$5=AE25,AF25,L8+((N8-Q8)/(N9-Q9))*(U8-W8)))),IF('壹、清潔生產評估背景資訊'!C8="HDI",IF($N$5&gt;=AE26,AF26,IF($N$5&lt;AE28,0,IF($N$5=AE28,AF28,L8+((N8-Q8)/(N9-Q9))*(U8-W8)))),""))))</f>
        <v/>
      </c>
      <c r="M11" s="242"/>
      <c r="N11" s="242"/>
      <c r="O11" s="242"/>
      <c r="P11" s="75"/>
      <c r="Q11" s="75"/>
      <c r="R11" s="76"/>
      <c r="S11" s="77"/>
      <c r="T11" s="67"/>
      <c r="U11" s="67"/>
      <c r="Y11" s="232"/>
      <c r="Z11" s="232"/>
      <c r="AA11" s="232"/>
    </row>
    <row r="12" spans="1:41" s="71" customFormat="1" ht="14.25" customHeight="1">
      <c r="A12" s="67"/>
      <c r="B12" s="73"/>
      <c r="C12" s="241"/>
      <c r="D12" s="241"/>
      <c r="E12" s="241"/>
      <c r="F12" s="241"/>
      <c r="G12" s="241"/>
      <c r="H12" s="67"/>
      <c r="I12" s="74"/>
      <c r="J12" s="74"/>
      <c r="K12" s="75"/>
      <c r="L12" s="69"/>
      <c r="M12" s="69"/>
      <c r="N12" s="69"/>
      <c r="O12" s="69"/>
      <c r="P12" s="75"/>
      <c r="Q12" s="75"/>
      <c r="R12" s="76"/>
      <c r="S12" s="77"/>
      <c r="T12" s="67"/>
      <c r="U12" s="67"/>
      <c r="Y12" s="232"/>
      <c r="Z12" s="232"/>
      <c r="AA12" s="232"/>
      <c r="AE12" s="8"/>
    </row>
    <row r="13" spans="1:41" s="71" customFormat="1" ht="14.25" customHeight="1">
      <c r="A13" s="67"/>
      <c r="B13" s="73"/>
      <c r="C13" s="241"/>
      <c r="D13" s="241"/>
      <c r="E13" s="241"/>
      <c r="F13" s="241"/>
      <c r="G13" s="241"/>
      <c r="H13" s="67"/>
      <c r="I13" s="74"/>
      <c r="J13" s="74"/>
      <c r="K13" s="75"/>
      <c r="L13" s="69"/>
      <c r="M13" s="69"/>
      <c r="N13" s="69"/>
      <c r="O13" s="69"/>
      <c r="P13" s="75"/>
      <c r="Q13" s="75"/>
      <c r="R13" s="76"/>
      <c r="S13" s="77"/>
      <c r="T13" s="67"/>
      <c r="U13" s="67"/>
      <c r="Y13" s="232"/>
      <c r="Z13" s="232"/>
      <c r="AA13" s="232"/>
    </row>
    <row r="14" spans="1:41" s="71" customFormat="1" ht="24.75" customHeight="1">
      <c r="A14" s="67"/>
      <c r="B14" s="73"/>
      <c r="C14" s="241"/>
      <c r="D14" s="241"/>
      <c r="E14" s="241"/>
      <c r="F14" s="241"/>
      <c r="G14" s="241"/>
      <c r="H14" s="67"/>
      <c r="I14" s="74"/>
      <c r="J14" s="74"/>
      <c r="K14" s="69"/>
      <c r="P14" s="75"/>
      <c r="Q14" s="75"/>
      <c r="R14" s="76"/>
      <c r="S14" s="77"/>
      <c r="T14" s="67"/>
      <c r="U14" s="67"/>
      <c r="Y14" s="232"/>
      <c r="Z14" s="232"/>
      <c r="AA14" s="232"/>
    </row>
    <row r="15" spans="1:41" s="19" customFormat="1">
      <c r="A15" s="7"/>
      <c r="B15" s="78"/>
      <c r="C15" s="241"/>
      <c r="D15" s="241"/>
      <c r="E15" s="241"/>
      <c r="F15" s="241"/>
      <c r="G15" s="241"/>
      <c r="H15" s="79"/>
      <c r="I15" s="80"/>
      <c r="J15" s="80"/>
      <c r="K15" s="81"/>
      <c r="L15" s="81"/>
      <c r="M15" s="81"/>
      <c r="N15" s="80"/>
      <c r="O15" s="81"/>
      <c r="P15" s="81"/>
      <c r="Q15" s="81"/>
      <c r="R15" s="82"/>
      <c r="S15" s="83"/>
      <c r="T15" s="79"/>
      <c r="U15" s="79"/>
      <c r="V15" s="84"/>
      <c r="W15" s="84"/>
      <c r="X15" s="84"/>
      <c r="Y15" s="232"/>
      <c r="Z15" s="232"/>
      <c r="AA15" s="232"/>
    </row>
    <row r="17" spans="2:32" ht="17.25">
      <c r="B17" s="249" t="s">
        <v>102</v>
      </c>
      <c r="C17" s="249"/>
      <c r="D17" s="249" t="s">
        <v>103</v>
      </c>
      <c r="E17" s="249"/>
      <c r="F17" s="249"/>
      <c r="G17" s="250" t="s">
        <v>104</v>
      </c>
      <c r="H17" s="250"/>
      <c r="I17" s="250"/>
      <c r="J17" s="250"/>
      <c r="K17" s="250"/>
      <c r="L17" s="250"/>
      <c r="M17" s="250"/>
      <c r="N17" s="250"/>
      <c r="O17" s="250"/>
      <c r="P17" s="250"/>
      <c r="Q17" s="250"/>
      <c r="R17" s="250"/>
      <c r="S17" s="250"/>
      <c r="T17" s="250"/>
      <c r="U17" s="250"/>
      <c r="V17" s="250"/>
      <c r="W17" s="251" t="s">
        <v>105</v>
      </c>
      <c r="X17" s="251"/>
      <c r="Y17" s="251"/>
      <c r="Z17" s="251"/>
      <c r="AA17" s="251"/>
    </row>
    <row r="18" spans="2:32" ht="17.25">
      <c r="B18" s="249"/>
      <c r="C18" s="249"/>
      <c r="D18" s="249"/>
      <c r="E18" s="249"/>
      <c r="F18" s="249"/>
      <c r="G18" s="250" t="s">
        <v>106</v>
      </c>
      <c r="H18" s="250"/>
      <c r="I18" s="250"/>
      <c r="J18" s="250"/>
      <c r="K18" s="250"/>
      <c r="L18" s="250"/>
      <c r="M18" s="250"/>
      <c r="N18" s="250"/>
      <c r="O18" s="250"/>
      <c r="P18" s="250"/>
      <c r="Q18" s="250"/>
      <c r="R18" s="250"/>
      <c r="S18" s="250"/>
      <c r="T18" s="250" t="s">
        <v>107</v>
      </c>
      <c r="U18" s="250"/>
      <c r="V18" s="250"/>
      <c r="W18" s="251"/>
      <c r="X18" s="251"/>
      <c r="Y18" s="251"/>
      <c r="Z18" s="251"/>
      <c r="AA18" s="251"/>
    </row>
    <row r="19" spans="2:32" ht="18.75">
      <c r="B19" s="252">
        <v>1</v>
      </c>
      <c r="C19" s="252"/>
      <c r="D19" s="253" t="s">
        <v>108</v>
      </c>
      <c r="E19" s="253"/>
      <c r="F19" s="253"/>
      <c r="G19" s="254">
        <v>123456</v>
      </c>
      <c r="H19" s="254"/>
      <c r="I19" s="254"/>
      <c r="J19" s="254"/>
      <c r="K19" s="254"/>
      <c r="L19" s="254"/>
      <c r="M19" s="254"/>
      <c r="N19" s="254"/>
      <c r="O19" s="254"/>
      <c r="P19" s="254"/>
      <c r="Q19" s="254"/>
      <c r="R19" s="254"/>
      <c r="S19" s="254"/>
      <c r="T19" s="252" t="s">
        <v>109</v>
      </c>
      <c r="U19" s="252"/>
      <c r="V19" s="252"/>
      <c r="W19" s="255"/>
      <c r="X19" s="255"/>
      <c r="Y19" s="255"/>
      <c r="Z19" s="255"/>
      <c r="AA19" s="255"/>
      <c r="AD19" s="85" t="s">
        <v>110</v>
      </c>
      <c r="AE19" s="85" t="s">
        <v>111</v>
      </c>
      <c r="AF19" s="85" t="s">
        <v>112</v>
      </c>
    </row>
    <row r="20" spans="2:32" ht="18.75">
      <c r="B20" s="252">
        <v>2</v>
      </c>
      <c r="C20" s="252"/>
      <c r="D20" s="253" t="s">
        <v>113</v>
      </c>
      <c r="E20" s="253"/>
      <c r="F20" s="253"/>
      <c r="G20" s="254"/>
      <c r="H20" s="254"/>
      <c r="I20" s="254"/>
      <c r="J20" s="254"/>
      <c r="K20" s="254"/>
      <c r="L20" s="254"/>
      <c r="M20" s="254"/>
      <c r="N20" s="254"/>
      <c r="O20" s="254"/>
      <c r="P20" s="254"/>
      <c r="Q20" s="254"/>
      <c r="R20" s="254"/>
      <c r="S20" s="254"/>
      <c r="T20" s="252" t="s">
        <v>109</v>
      </c>
      <c r="U20" s="252"/>
      <c r="V20" s="252"/>
      <c r="W20" s="255"/>
      <c r="X20" s="255"/>
      <c r="Y20" s="255"/>
      <c r="Z20" s="255"/>
      <c r="AA20" s="255"/>
      <c r="AD20" s="251" t="s">
        <v>114</v>
      </c>
      <c r="AE20" s="85">
        <v>84.89</v>
      </c>
      <c r="AF20" s="86">
        <v>4</v>
      </c>
    </row>
    <row r="21" spans="2:32" ht="18.75">
      <c r="B21" s="252">
        <v>3</v>
      </c>
      <c r="C21" s="252"/>
      <c r="D21" s="253" t="s">
        <v>115</v>
      </c>
      <c r="E21" s="253"/>
      <c r="F21" s="253"/>
      <c r="G21" s="254"/>
      <c r="H21" s="254"/>
      <c r="I21" s="254"/>
      <c r="J21" s="254"/>
      <c r="K21" s="254"/>
      <c r="L21" s="254"/>
      <c r="M21" s="254"/>
      <c r="N21" s="254"/>
      <c r="O21" s="254"/>
      <c r="P21" s="254"/>
      <c r="Q21" s="254"/>
      <c r="R21" s="254"/>
      <c r="S21" s="254"/>
      <c r="T21" s="252" t="s">
        <v>109</v>
      </c>
      <c r="U21" s="252"/>
      <c r="V21" s="252"/>
      <c r="W21" s="255"/>
      <c r="X21" s="255"/>
      <c r="Y21" s="255"/>
      <c r="Z21" s="255"/>
      <c r="AA21" s="255"/>
      <c r="AD21" s="251"/>
      <c r="AE21" s="85">
        <v>72.760000000000005</v>
      </c>
      <c r="AF21" s="86">
        <v>2</v>
      </c>
    </row>
    <row r="22" spans="2:32" ht="17.25">
      <c r="B22" s="256"/>
      <c r="C22" s="256"/>
      <c r="D22" s="256"/>
      <c r="E22" s="256"/>
      <c r="F22" s="256"/>
      <c r="G22" s="254"/>
      <c r="H22" s="254"/>
      <c r="I22" s="254"/>
      <c r="J22" s="254"/>
      <c r="K22" s="254"/>
      <c r="L22" s="254"/>
      <c r="M22" s="254"/>
      <c r="N22" s="254"/>
      <c r="O22" s="254"/>
      <c r="P22" s="254"/>
      <c r="Q22" s="254"/>
      <c r="R22" s="254"/>
      <c r="S22" s="254"/>
      <c r="T22" s="256"/>
      <c r="U22" s="256"/>
      <c r="V22" s="256"/>
      <c r="W22" s="255"/>
      <c r="X22" s="255"/>
      <c r="Y22" s="255"/>
      <c r="Z22" s="255"/>
      <c r="AA22" s="255"/>
      <c r="AD22" s="251"/>
      <c r="AE22" s="85">
        <v>60.63</v>
      </c>
      <c r="AF22" s="86">
        <v>1</v>
      </c>
    </row>
    <row r="23" spans="2:32" ht="17.25">
      <c r="B23" s="256"/>
      <c r="C23" s="256"/>
      <c r="D23" s="256"/>
      <c r="E23" s="256"/>
      <c r="F23" s="256"/>
      <c r="G23" s="254"/>
      <c r="H23" s="254"/>
      <c r="I23" s="254"/>
      <c r="J23" s="254"/>
      <c r="K23" s="254"/>
      <c r="L23" s="254"/>
      <c r="M23" s="254"/>
      <c r="N23" s="254"/>
      <c r="O23" s="254"/>
      <c r="P23" s="254"/>
      <c r="Q23" s="254"/>
      <c r="R23" s="254"/>
      <c r="S23" s="254"/>
      <c r="T23" s="256"/>
      <c r="U23" s="256"/>
      <c r="V23" s="256"/>
      <c r="W23" s="255"/>
      <c r="X23" s="255"/>
      <c r="Y23" s="255"/>
      <c r="Z23" s="255"/>
      <c r="AA23" s="255"/>
      <c r="AD23" s="251" t="s">
        <v>116</v>
      </c>
      <c r="AE23" s="85">
        <v>64.17</v>
      </c>
      <c r="AF23" s="86">
        <v>4</v>
      </c>
    </row>
    <row r="24" spans="2:32" ht="17.25">
      <c r="B24" s="256"/>
      <c r="C24" s="256"/>
      <c r="D24" s="256"/>
      <c r="E24" s="256"/>
      <c r="F24" s="256"/>
      <c r="G24" s="254"/>
      <c r="H24" s="254"/>
      <c r="I24" s="254"/>
      <c r="J24" s="254"/>
      <c r="K24" s="254"/>
      <c r="L24" s="254"/>
      <c r="M24" s="254"/>
      <c r="N24" s="254"/>
      <c r="O24" s="254"/>
      <c r="P24" s="254"/>
      <c r="Q24" s="254"/>
      <c r="R24" s="254"/>
      <c r="S24" s="254"/>
      <c r="T24" s="256"/>
      <c r="U24" s="256"/>
      <c r="V24" s="256"/>
      <c r="W24" s="255"/>
      <c r="X24" s="255"/>
      <c r="Y24" s="255"/>
      <c r="Z24" s="255"/>
      <c r="AA24" s="255"/>
      <c r="AD24" s="251"/>
      <c r="AE24" s="85">
        <v>51.91</v>
      </c>
      <c r="AF24" s="86">
        <v>2</v>
      </c>
    </row>
    <row r="25" spans="2:32" ht="17.25">
      <c r="B25" s="256"/>
      <c r="C25" s="256"/>
      <c r="D25" s="256"/>
      <c r="E25" s="256"/>
      <c r="F25" s="256"/>
      <c r="G25" s="254"/>
      <c r="H25" s="254"/>
      <c r="I25" s="254"/>
      <c r="J25" s="254"/>
      <c r="K25" s="254"/>
      <c r="L25" s="254"/>
      <c r="M25" s="254"/>
      <c r="N25" s="254"/>
      <c r="O25" s="254"/>
      <c r="P25" s="254"/>
      <c r="Q25" s="254"/>
      <c r="R25" s="254"/>
      <c r="S25" s="254"/>
      <c r="T25" s="256"/>
      <c r="U25" s="256"/>
      <c r="V25" s="256"/>
      <c r="W25" s="255"/>
      <c r="X25" s="255"/>
      <c r="Y25" s="255"/>
      <c r="Z25" s="255"/>
      <c r="AA25" s="255"/>
      <c r="AD25" s="251"/>
      <c r="AE25" s="85">
        <v>39.65</v>
      </c>
      <c r="AF25" s="86">
        <v>1</v>
      </c>
    </row>
    <row r="26" spans="2:32" ht="17.25">
      <c r="B26" s="256"/>
      <c r="C26" s="256"/>
      <c r="D26" s="256"/>
      <c r="E26" s="256"/>
      <c r="F26" s="256"/>
      <c r="G26" s="254"/>
      <c r="H26" s="254"/>
      <c r="I26" s="254"/>
      <c r="J26" s="254"/>
      <c r="K26" s="254"/>
      <c r="L26" s="254"/>
      <c r="M26" s="254"/>
      <c r="N26" s="254"/>
      <c r="O26" s="254"/>
      <c r="P26" s="254"/>
      <c r="Q26" s="254"/>
      <c r="R26" s="254"/>
      <c r="S26" s="254"/>
      <c r="T26" s="256"/>
      <c r="U26" s="256"/>
      <c r="V26" s="256"/>
      <c r="W26" s="255"/>
      <c r="X26" s="255"/>
      <c r="Y26" s="255"/>
      <c r="Z26" s="255"/>
      <c r="AA26" s="255"/>
      <c r="AD26" s="251" t="s">
        <v>117</v>
      </c>
      <c r="AE26" s="85">
        <v>43.26</v>
      </c>
      <c r="AF26" s="86">
        <v>4</v>
      </c>
    </row>
    <row r="27" spans="2:32" ht="17.25">
      <c r="B27" s="256"/>
      <c r="C27" s="256"/>
      <c r="D27" s="256"/>
      <c r="E27" s="256"/>
      <c r="F27" s="256"/>
      <c r="G27" s="254"/>
      <c r="H27" s="254"/>
      <c r="I27" s="254"/>
      <c r="J27" s="254"/>
      <c r="K27" s="254"/>
      <c r="L27" s="254"/>
      <c r="M27" s="254"/>
      <c r="N27" s="254"/>
      <c r="O27" s="254"/>
      <c r="P27" s="254"/>
      <c r="Q27" s="254"/>
      <c r="R27" s="254"/>
      <c r="S27" s="254"/>
      <c r="T27" s="256"/>
      <c r="U27" s="256"/>
      <c r="V27" s="256"/>
      <c r="W27" s="255"/>
      <c r="X27" s="255"/>
      <c r="Y27" s="255"/>
      <c r="Z27" s="255"/>
      <c r="AA27" s="255"/>
      <c r="AD27" s="251"/>
      <c r="AE27" s="85">
        <v>37.92</v>
      </c>
      <c r="AF27" s="86">
        <v>2</v>
      </c>
    </row>
    <row r="28" spans="2:32" ht="15">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D28" s="251"/>
      <c r="AE28" s="85">
        <v>32.58</v>
      </c>
      <c r="AF28" s="86">
        <v>1</v>
      </c>
    </row>
    <row r="29" spans="2:32" ht="17.25">
      <c r="B29" s="257" t="s">
        <v>118</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row>
    <row r="30" spans="2:32">
      <c r="B30" s="252" t="s">
        <v>119</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row>
    <row r="31" spans="2:3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row>
    <row r="32" spans="2:3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row>
    <row r="33" spans="2:27">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row>
    <row r="34" spans="2:27">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row>
    <row r="35" spans="2:27">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row>
    <row r="36" spans="2:27">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row>
    <row r="37" spans="2:27">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row>
    <row r="38" spans="2:27">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row>
  </sheetData>
  <sheetProtection algorithmName="SHA-512" hashValue="WeAKvQfIAOAe5AxIlVFo8CyW1OQIYeTFLjbaOrvd3CUEGboJExjoOTV+DwZTxyZYy83OIeneYLcLPvH8Jzst1g==" saltValue="ZdbDagWOSi+B4B0ALIVWrA==" spinCount="100000" sheet="1" objects="1" scenarios="1" formatRows="0"/>
  <mergeCells count="86">
    <mergeCell ref="B29:AA29"/>
    <mergeCell ref="B30:AA38"/>
    <mergeCell ref="AD26:AD28"/>
    <mergeCell ref="B27:C27"/>
    <mergeCell ref="D27:F27"/>
    <mergeCell ref="G27:S27"/>
    <mergeCell ref="T27:V27"/>
    <mergeCell ref="W27:AA27"/>
    <mergeCell ref="B28:AA28"/>
    <mergeCell ref="B26:C26"/>
    <mergeCell ref="D26:F26"/>
    <mergeCell ref="G26:S26"/>
    <mergeCell ref="T26:V26"/>
    <mergeCell ref="W26:AA26"/>
    <mergeCell ref="AD23:AD25"/>
    <mergeCell ref="B24:C24"/>
    <mergeCell ref="D24:F24"/>
    <mergeCell ref="G24:S24"/>
    <mergeCell ref="T24:V24"/>
    <mergeCell ref="W24:AA24"/>
    <mergeCell ref="B25:C25"/>
    <mergeCell ref="D25:F25"/>
    <mergeCell ref="G25:S25"/>
    <mergeCell ref="T25:V25"/>
    <mergeCell ref="W25:AA25"/>
    <mergeCell ref="B23:C23"/>
    <mergeCell ref="D23:F23"/>
    <mergeCell ref="G23:S23"/>
    <mergeCell ref="T23:V23"/>
    <mergeCell ref="W23:AA23"/>
    <mergeCell ref="AD20:AD22"/>
    <mergeCell ref="B21:C21"/>
    <mergeCell ref="D21:F21"/>
    <mergeCell ref="G21:S21"/>
    <mergeCell ref="T21:V21"/>
    <mergeCell ref="W21:AA21"/>
    <mergeCell ref="B22:C22"/>
    <mergeCell ref="D22:F22"/>
    <mergeCell ref="G22:S22"/>
    <mergeCell ref="T22:V22"/>
    <mergeCell ref="B20:C20"/>
    <mergeCell ref="D20:F20"/>
    <mergeCell ref="G20:S20"/>
    <mergeCell ref="T20:V20"/>
    <mergeCell ref="W20:AA20"/>
    <mergeCell ref="W22:AA22"/>
    <mergeCell ref="B19:C19"/>
    <mergeCell ref="D19:F19"/>
    <mergeCell ref="G19:S19"/>
    <mergeCell ref="T19:V19"/>
    <mergeCell ref="W19:AA19"/>
    <mergeCell ref="B17:C18"/>
    <mergeCell ref="D17:F18"/>
    <mergeCell ref="G17:V17"/>
    <mergeCell ref="W17:AA18"/>
    <mergeCell ref="G18:S18"/>
    <mergeCell ref="T18:V18"/>
    <mergeCell ref="V8:V9"/>
    <mergeCell ref="W8:W9"/>
    <mergeCell ref="X8:X9"/>
    <mergeCell ref="N9:O9"/>
    <mergeCell ref="Q9:R9"/>
    <mergeCell ref="S8:S9"/>
    <mergeCell ref="T8:T9"/>
    <mergeCell ref="U8:U9"/>
    <mergeCell ref="F8:F9"/>
    <mergeCell ref="H8:H9"/>
    <mergeCell ref="I8:J9"/>
    <mergeCell ref="K8:K9"/>
    <mergeCell ref="L8:L9"/>
    <mergeCell ref="Y3:AA15"/>
    <mergeCell ref="C5:D6"/>
    <mergeCell ref="E5:H5"/>
    <mergeCell ref="I5:I6"/>
    <mergeCell ref="J5:L5"/>
    <mergeCell ref="M5:M6"/>
    <mergeCell ref="N5:P6"/>
    <mergeCell ref="E6:H6"/>
    <mergeCell ref="J6:L6"/>
    <mergeCell ref="C8:D9"/>
    <mergeCell ref="C11:G15"/>
    <mergeCell ref="L11:O11"/>
    <mergeCell ref="M8:M9"/>
    <mergeCell ref="N8:O8"/>
    <mergeCell ref="Q8:R8"/>
    <mergeCell ref="E8:E9"/>
  </mergeCells>
  <phoneticPr fontId="9" type="noConversion"/>
  <printOptions horizontalCentered="1"/>
  <pageMargins left="0.19685039370078741" right="0.19685039370078741" top="0.39370078740157483" bottom="0.19685039370078741" header="0.39370078740157483" footer="0.19685039370078741"/>
  <pageSetup paperSize="9" scale="94"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95C1-16AC-4D5E-ADAE-D4CCBB8B815D}">
  <dimension ref="A1:AF42"/>
  <sheetViews>
    <sheetView view="pageBreakPreview" topLeftCell="A12" zoomScale="96" zoomScaleNormal="100" zoomScaleSheetLayoutView="96" workbookViewId="0">
      <selection activeCell="W40" sqref="W40:AA40"/>
    </sheetView>
  </sheetViews>
  <sheetFormatPr defaultColWidth="9.84375" defaultRowHeight="14.25"/>
  <cols>
    <col min="1" max="1" width="1.328125" style="5" customWidth="1"/>
    <col min="2" max="2" width="3.05859375" style="5" customWidth="1"/>
    <col min="3" max="3" width="6.51953125" style="5" customWidth="1"/>
    <col min="4" max="4" width="27.80859375" style="5" customWidth="1"/>
    <col min="5" max="5" width="5.1875" style="5" customWidth="1"/>
    <col min="6" max="6" width="6.3828125" style="5" customWidth="1"/>
    <col min="7" max="7" width="13.0390625" style="5" bestFit="1" customWidth="1"/>
    <col min="8" max="8" width="3.58984375" style="5" customWidth="1"/>
    <col min="9" max="9" width="10.375" style="46" customWidth="1"/>
    <col min="10" max="10" width="3.05859375" style="20" customWidth="1"/>
    <col min="11" max="11" width="4.12109375" style="20" customWidth="1"/>
    <col min="12" max="12" width="7.31640625" style="20" customWidth="1"/>
    <col min="13" max="13" width="2.79296875" style="46" customWidth="1"/>
    <col min="14" max="15" width="4.390625" style="20" customWidth="1"/>
    <col min="16" max="16" width="2.39453125" style="20" customWidth="1"/>
    <col min="17" max="17" width="4.12109375" style="48" customWidth="1"/>
    <col min="18" max="18" width="3.05859375" style="49" customWidth="1"/>
    <col min="19" max="19" width="3.58984375" style="5" customWidth="1"/>
    <col min="20" max="20" width="2.52734375" style="5" customWidth="1"/>
    <col min="21" max="21" width="3.85546875" style="8" customWidth="1"/>
    <col min="22" max="22" width="3.32421875" style="8" customWidth="1"/>
    <col min="23" max="23" width="5.984375" style="8" customWidth="1"/>
    <col min="24" max="24" width="2.52734375" style="8" customWidth="1"/>
    <col min="25" max="25" width="6.3828125" style="8" customWidth="1"/>
    <col min="26" max="26" width="5.1875" style="8" customWidth="1"/>
    <col min="27" max="27" width="6.78515625" style="8" customWidth="1"/>
    <col min="28" max="28" width="2.125" style="8" customWidth="1"/>
    <col min="29" max="29" width="9.84375" style="8" customWidth="1"/>
    <col min="30" max="30" width="10.109375" style="8" hidden="1" customWidth="1"/>
    <col min="31" max="31" width="8.11328125" style="8" hidden="1" customWidth="1"/>
    <col min="32" max="32" width="5.984375" style="8" hidden="1" customWidth="1"/>
    <col min="33" max="33" width="9.84375" style="8" customWidth="1"/>
    <col min="34" max="16384" width="9.84375" style="8"/>
  </cols>
  <sheetData>
    <row r="1" spans="1:27" ht="20.25">
      <c r="B1" s="45" t="s">
        <v>84</v>
      </c>
      <c r="O1" s="47"/>
      <c r="P1" s="47"/>
      <c r="AA1" s="47"/>
    </row>
    <row r="2" spans="1:27" ht="20.25">
      <c r="B2" s="87" t="s">
        <v>120</v>
      </c>
    </row>
    <row r="3" spans="1:27" ht="8.25" customHeight="1">
      <c r="B3" s="51"/>
      <c r="C3" s="52"/>
      <c r="D3" s="52"/>
      <c r="E3" s="52"/>
      <c r="F3" s="52"/>
      <c r="G3" s="52"/>
      <c r="H3" s="52"/>
      <c r="I3" s="53"/>
      <c r="J3" s="54"/>
      <c r="K3" s="54"/>
      <c r="L3" s="54"/>
      <c r="M3" s="53"/>
      <c r="N3" s="54"/>
      <c r="O3" s="54"/>
      <c r="P3" s="54"/>
      <c r="Q3" s="55"/>
      <c r="R3" s="56"/>
      <c r="S3" s="57"/>
      <c r="T3" s="57"/>
      <c r="U3" s="52"/>
      <c r="V3" s="52"/>
      <c r="W3" s="52"/>
      <c r="X3" s="58"/>
      <c r="Y3" s="232" t="s">
        <v>86</v>
      </c>
      <c r="Z3" s="232"/>
      <c r="AA3" s="232"/>
    </row>
    <row r="4" spans="1:27" s="61" customFormat="1" ht="3" customHeight="1">
      <c r="A4" s="59"/>
      <c r="B4" s="60"/>
      <c r="I4" s="62"/>
      <c r="J4" s="63"/>
      <c r="K4" s="63"/>
      <c r="L4" s="63"/>
      <c r="M4" s="62"/>
      <c r="N4" s="63"/>
      <c r="O4" s="63"/>
      <c r="P4" s="63"/>
      <c r="Q4" s="64"/>
      <c r="R4" s="65"/>
      <c r="S4" s="59"/>
      <c r="T4" s="59"/>
      <c r="X4" s="66"/>
      <c r="Y4" s="232"/>
      <c r="Z4" s="232"/>
      <c r="AA4" s="232"/>
    </row>
    <row r="5" spans="1:27" s="61" customFormat="1" ht="14.25" customHeight="1">
      <c r="A5" s="59"/>
      <c r="B5" s="60"/>
      <c r="C5" s="240" t="s">
        <v>121</v>
      </c>
      <c r="D5" s="240"/>
      <c r="E5" s="234" t="s">
        <v>122</v>
      </c>
      <c r="F5" s="234"/>
      <c r="G5" s="234"/>
      <c r="H5" s="234"/>
      <c r="I5" s="235" t="s">
        <v>89</v>
      </c>
      <c r="J5" s="236" t="str">
        <f>IF(SUM(G19:R42)=0, "", SUM(G19:R42))</f>
        <v/>
      </c>
      <c r="K5" s="236"/>
      <c r="L5" s="236"/>
      <c r="M5" s="235" t="s">
        <v>89</v>
      </c>
      <c r="N5" s="237" t="str">
        <f>IFERROR((J5/J6), "")</f>
        <v/>
      </c>
      <c r="O5" s="237"/>
      <c r="P5" s="237"/>
      <c r="Q5" s="64"/>
      <c r="R5" s="65"/>
      <c r="S5" s="59"/>
      <c r="T5" s="59"/>
      <c r="X5" s="66"/>
      <c r="Y5" s="232"/>
      <c r="Z5" s="232"/>
      <c r="AA5" s="232"/>
    </row>
    <row r="6" spans="1:27" s="61" customFormat="1" ht="14.25" customHeight="1">
      <c r="A6" s="59"/>
      <c r="B6" s="60"/>
      <c r="C6" s="240"/>
      <c r="D6" s="240"/>
      <c r="E6" s="259" t="s">
        <v>631</v>
      </c>
      <c r="F6" s="238"/>
      <c r="G6" s="238"/>
      <c r="H6" s="238"/>
      <c r="I6" s="235"/>
      <c r="J6" s="239" t="str">
        <f>IF('壹、清潔生產評估背景資訊'!I10="", "", '壹、清潔生產評估背景資訊'!I10)</f>
        <v/>
      </c>
      <c r="K6" s="239"/>
      <c r="L6" s="239"/>
      <c r="M6" s="235"/>
      <c r="N6" s="237"/>
      <c r="O6" s="237"/>
      <c r="P6" s="237"/>
      <c r="Q6" s="64"/>
      <c r="R6" s="65"/>
      <c r="S6" s="59"/>
      <c r="T6" s="59"/>
      <c r="X6" s="66"/>
      <c r="Y6" s="232"/>
      <c r="Z6" s="232"/>
      <c r="AA6" s="232"/>
    </row>
    <row r="7" spans="1:27" s="61" customFormat="1" ht="4.5" customHeight="1">
      <c r="A7" s="59"/>
      <c r="B7" s="60"/>
      <c r="I7" s="62"/>
      <c r="J7" s="63"/>
      <c r="K7" s="63"/>
      <c r="L7" s="63"/>
      <c r="M7" s="62"/>
      <c r="N7" s="63"/>
      <c r="O7" s="63"/>
      <c r="P7" s="63"/>
      <c r="Q7" s="64"/>
      <c r="R7" s="65"/>
      <c r="S7" s="59"/>
      <c r="T7" s="59"/>
      <c r="X7" s="66"/>
      <c r="Y7" s="232"/>
      <c r="Z7" s="232"/>
      <c r="AA7" s="232"/>
    </row>
    <row r="8" spans="1:27" s="71" customFormat="1" ht="14.25" customHeight="1">
      <c r="A8" s="67"/>
      <c r="B8" s="68"/>
      <c r="C8" s="240" t="s">
        <v>123</v>
      </c>
      <c r="D8" s="240"/>
      <c r="E8" s="240" t="s">
        <v>124</v>
      </c>
      <c r="F8" s="235" t="s">
        <v>93</v>
      </c>
      <c r="G8" s="70" t="s">
        <v>125</v>
      </c>
      <c r="H8" s="235" t="s">
        <v>95</v>
      </c>
      <c r="I8" s="240" t="s">
        <v>126</v>
      </c>
      <c r="J8" s="240"/>
      <c r="K8" s="235" t="s">
        <v>89</v>
      </c>
      <c r="L8" s="245" t="str">
        <f>IF(N5="","",IF('壹、清潔生產評估背景資訊'!C8="硬板",IF($N$5&lt;=AE20,AF20,IF($N$5&lt;=AE21,AF21,IF($N$5&lt;=AE22,AF22,0))),IF('壹、清潔生產評估背景資訊'!C8="軟板",IF($N$5&lt;=AE23,AF23,IF($N$5&lt;=AE24,AF24,IF($N$5&lt;=AE25,AF25,0))),IF('壹、清潔生產評估背景資訊'!C8="HDI",IF($N$5&lt;=AE26,AF26,IF($N$5&lt;=AE27,AF27,IF($N$5&lt;=AE28,AF28,0))),""))))</f>
        <v/>
      </c>
      <c r="M8" s="235" t="s">
        <v>93</v>
      </c>
      <c r="N8" s="243" t="str">
        <f>IF(N5="", "",IF('壹、清潔生產評估背景資訊'!C8="硬板",IF($N$5&gt;AE22,0,$N$5),IF('壹、清潔生產評估背景資訊'!C8="軟板",IF($N$5&gt;AE25,0,$N$5),IF('壹、清潔生產評估背景資訊'!C8="HDI",IF($N$5&gt;AE28,0,$N$5),""))))</f>
        <v/>
      </c>
      <c r="O8" s="243"/>
      <c r="P8" s="70" t="s">
        <v>97</v>
      </c>
      <c r="Q8" s="243" t="str">
        <f>IF(N5="","",IF('壹、清潔生產評估背景資訊'!C8="硬板",IF($N$5&lt;=AE20, AE20, IF($N$5&lt;=AE21, AE21, IF($N$5&lt;=AE22, AE22, 0))),IF('壹、清潔生產評估背景資訊'!C8="軟板",IF($N$5&lt;=AE23, AE23, IF($N$5&lt;=AE24, AE24, IF($N$5&lt;=AE25, AE25, 0))),IF('壹、清潔生產評估背景資訊'!C8="HDI",IF($N$5&lt;=AE26, AE26, IF($N$5&lt;=AE27, AE27, IF($N$5&lt;=AE28, AE28, 0))), ""))))</f>
        <v/>
      </c>
      <c r="R8" s="243"/>
      <c r="S8" s="235" t="s">
        <v>95</v>
      </c>
      <c r="T8" s="240" t="s">
        <v>98</v>
      </c>
      <c r="U8" s="245" t="str">
        <f>IF(N5="","",IF('壹、清潔生產評估背景資訊'!C8="硬板",IF($N$5&lt;=AE20,AF20, IF($N$5&lt;=AE21, AF20, IF($N$5&lt;AE22, AF21,IF($N$5=AE22,AF22,IF($N$5&gt;AE22, 0))))),IF('壹、清潔生產評估背景資訊'!C8="軟板",IF($N$5&lt;=AE23,AF23, IF($N$5&lt;=AE24, AF23, IF($N$5&lt;AE25, AF24,IF($N$5=AE25,AF25,IF($N$5&gt;AE25, 0))))),IF('壹、清潔生產評估背景資訊'!C8="HDI",IF($N$5&lt;=AE26,AF26, IF($N$5&lt;=AE27, AF26,IF($N$5&lt;AE28, AF27,IF($N$5=AE28,AF28,IF($N$5&gt;AE28, 0))))),""))))</f>
        <v/>
      </c>
      <c r="V8" s="240" t="s">
        <v>97</v>
      </c>
      <c r="W8" s="245" t="str">
        <f>IF(N5="","",IF('壹、清潔生產評估背景資訊'!C8="硬板",IF($N$5&lt;=AE20,AF20, IF($N$5&lt;=AE21, AF21, IF($N$5&lt;=AE22, AF22,IF($N$5&gt;AE25, 0)))),IF('壹、清潔生產評估背景資訊'!C8="軟板",IF($N$5&lt;=AE23,AF23, IF($N$5&lt;=AE24, AF24, IF($N$5&lt;=AE25, AF25,IF($N$5&gt;AE25, 0)))),IF('壹、清潔生產評估背景資訊'!C8="HDI",IF($N$5&lt;=AE26,AF26, IF($N$5&lt;=AE27, AF27, IF($N$5&lt;=AE28, AF28,IF($N$5&gt;AE28, 0)))),""))))</f>
        <v/>
      </c>
      <c r="X8" s="246" t="s">
        <v>99</v>
      </c>
      <c r="Y8" s="232"/>
      <c r="Z8" s="232"/>
      <c r="AA8" s="232"/>
    </row>
    <row r="9" spans="1:27" s="71" customFormat="1" ht="14.25" customHeight="1">
      <c r="A9" s="67"/>
      <c r="B9" s="68"/>
      <c r="C9" s="240"/>
      <c r="D9" s="240"/>
      <c r="E9" s="240"/>
      <c r="F9" s="235"/>
      <c r="G9" s="72" t="s">
        <v>127</v>
      </c>
      <c r="H9" s="235"/>
      <c r="I9" s="240"/>
      <c r="J9" s="240"/>
      <c r="K9" s="235"/>
      <c r="L9" s="245"/>
      <c r="M9" s="235"/>
      <c r="N9" s="260" t="str">
        <f>IF(N5="","",IF('壹、清潔生產評估背景資訊'!C8="硬板",IF($N$5&lt;=AE20,AE20,IF($N$5&lt;=AE21,AE20,IF($N$5&lt;AE22,AE21,IF($N$5=AE22,AE22,0)))),IF('壹、清潔生產評估背景資訊'!C8="軟板",IF($N$5&lt;=AE23,AE23,IF($N$5&lt;=AE24,AE23,IF($N$5&lt;AE25,AE24,IF($N$5=AE25,AE25,0)))),IF('壹、清潔生產評估背景資訊'!C8="HDI",IF($N$5&lt;=AE26,AE26,IF($N$5&lt;=AE27,AE26,IF($N$5&lt;AE28,AE27,IF($N$5=AE28,AE28,0)))),""))))</f>
        <v/>
      </c>
      <c r="O9" s="260"/>
      <c r="P9" s="72" t="s">
        <v>97</v>
      </c>
      <c r="Q9" s="261" t="str">
        <f>IF(N5="","",IF('壹、清潔生產評估背景資訊'!C8="硬板",IF($N$5&lt;=AE20, AE20, IF($N$5&lt;=AE21, AE21, IF($N$5&lt;=AE22, AE22, 0))),IF('壹、清潔生產評估背景資訊'!C8="軟板",IF($N$5&lt;=AE23, AE23, IF($N$5&lt;=AE24, AE24, IF($N$5&lt;=AE25, AE25, 0))),IF('壹、清潔生產評估背景資訊'!C8="HDI",IF($N$5&lt;=AE26, AE26, IF($N$5&lt;=AE27, AE27, IF($N$5&lt;=AE28, AE28, 0))), ""))))</f>
        <v/>
      </c>
      <c r="R9" s="261"/>
      <c r="S9" s="235"/>
      <c r="T9" s="240"/>
      <c r="U9" s="245"/>
      <c r="V9" s="240"/>
      <c r="W9" s="245"/>
      <c r="X9" s="246"/>
      <c r="Y9" s="232"/>
      <c r="Z9" s="232"/>
      <c r="AA9" s="232"/>
    </row>
    <row r="10" spans="1:27" s="71" customFormat="1" ht="6.75" customHeight="1">
      <c r="A10" s="67"/>
      <c r="B10" s="73"/>
      <c r="C10" s="67"/>
      <c r="D10" s="67"/>
      <c r="E10" s="67"/>
      <c r="F10" s="67"/>
      <c r="G10" s="67"/>
      <c r="H10" s="67"/>
      <c r="I10" s="74"/>
      <c r="J10" s="74"/>
      <c r="K10" s="75"/>
      <c r="L10" s="75"/>
      <c r="M10" s="75"/>
      <c r="N10" s="74"/>
      <c r="O10" s="75"/>
      <c r="P10" s="75"/>
      <c r="Q10" s="75"/>
      <c r="R10" s="76"/>
      <c r="S10" s="77"/>
      <c r="T10" s="67"/>
      <c r="U10" s="67"/>
      <c r="Y10" s="232"/>
      <c r="Z10" s="232"/>
      <c r="AA10" s="232"/>
    </row>
    <row r="11" spans="1:27" s="71" customFormat="1" ht="14.25" customHeight="1">
      <c r="A11" s="67"/>
      <c r="B11" s="73"/>
      <c r="C11" s="241" t="s">
        <v>128</v>
      </c>
      <c r="D11" s="241"/>
      <c r="E11" s="241"/>
      <c r="F11" s="241"/>
      <c r="G11" s="241"/>
      <c r="H11" s="67"/>
      <c r="I11" s="74"/>
      <c r="J11" s="74"/>
      <c r="K11" s="75" t="s">
        <v>89</v>
      </c>
      <c r="L11" s="242" t="str">
        <f>IF(N5="","",IF('壹、清潔生產評估背景資訊'!C8="硬板",IF($N$5&lt;=AE20,AF20,IF($N$5&gt;AE22,0,IF($N$5=AE22,AF22,L8+((N8-Q8)/(N9-Q9))*(U8-W8)))),IF('壹、清潔生產評估背景資訊'!C8="軟板",IF($N$5&lt;=AE23,AF23,IF($N$5&gt;AE25,0,IF($N$5=AE25,AF25,L8+((N8-Q8)/(N9-Q9))*(U8-W8)))),IF('壹、清潔生產評估背景資訊'!C8="HDI",IF($N$5&lt;=AE26,AF26,IF($N$5&gt;AE28,0,IF($N$5=AE28,AF28,L8+((N8-Q8)/(N9-Q9))*(U8-W8)))),""))))</f>
        <v/>
      </c>
      <c r="M11" s="242"/>
      <c r="N11" s="242"/>
      <c r="O11" s="242"/>
      <c r="P11" s="75"/>
      <c r="Q11" s="75"/>
      <c r="R11" s="76"/>
      <c r="S11" s="77"/>
      <c r="T11" s="67"/>
      <c r="U11" s="67"/>
      <c r="Y11" s="232"/>
      <c r="Z11" s="232"/>
      <c r="AA11" s="232"/>
    </row>
    <row r="12" spans="1:27" s="71" customFormat="1" ht="14.25" customHeight="1">
      <c r="A12" s="67"/>
      <c r="B12" s="73"/>
      <c r="C12" s="241"/>
      <c r="D12" s="241"/>
      <c r="E12" s="241"/>
      <c r="F12" s="241"/>
      <c r="G12" s="241"/>
      <c r="H12" s="67"/>
      <c r="I12" s="74"/>
      <c r="J12" s="74"/>
      <c r="K12" s="75"/>
      <c r="L12" s="69"/>
      <c r="M12" s="69"/>
      <c r="N12" s="69"/>
      <c r="O12" s="69"/>
      <c r="P12" s="75"/>
      <c r="Q12" s="75"/>
      <c r="R12" s="76"/>
      <c r="S12" s="77"/>
      <c r="T12" s="67"/>
      <c r="U12" s="67"/>
      <c r="Y12" s="232"/>
      <c r="Z12" s="232"/>
      <c r="AA12" s="232"/>
    </row>
    <row r="13" spans="1:27" s="71" customFormat="1" ht="14.25" customHeight="1">
      <c r="A13" s="67"/>
      <c r="B13" s="73"/>
      <c r="C13" s="241"/>
      <c r="D13" s="241"/>
      <c r="E13" s="241"/>
      <c r="F13" s="241"/>
      <c r="G13" s="241"/>
      <c r="H13" s="67"/>
      <c r="I13" s="74"/>
      <c r="J13" s="74"/>
      <c r="K13" s="75"/>
      <c r="L13" s="69"/>
      <c r="M13" s="69"/>
      <c r="N13" s="69"/>
      <c r="O13" s="69"/>
      <c r="P13" s="75"/>
      <c r="Q13" s="75"/>
      <c r="R13" s="76"/>
      <c r="S13" s="77"/>
      <c r="T13" s="67"/>
      <c r="U13" s="67"/>
      <c r="Y13" s="232"/>
      <c r="Z13" s="232"/>
      <c r="AA13" s="232"/>
    </row>
    <row r="14" spans="1:27" s="71" customFormat="1" ht="24.75" customHeight="1">
      <c r="A14" s="67"/>
      <c r="B14" s="73"/>
      <c r="C14" s="241"/>
      <c r="D14" s="241"/>
      <c r="E14" s="241"/>
      <c r="F14" s="241"/>
      <c r="G14" s="241"/>
      <c r="H14" s="67"/>
      <c r="I14" s="74"/>
      <c r="J14" s="74"/>
      <c r="K14" s="69"/>
      <c r="P14" s="75"/>
      <c r="Q14" s="75"/>
      <c r="R14" s="76"/>
      <c r="S14" s="77"/>
      <c r="T14" s="67"/>
      <c r="U14" s="67"/>
      <c r="Y14" s="232"/>
      <c r="Z14" s="232"/>
      <c r="AA14" s="232"/>
    </row>
    <row r="15" spans="1:27" s="19" customFormat="1">
      <c r="A15" s="7"/>
      <c r="B15" s="78"/>
      <c r="C15" s="241"/>
      <c r="D15" s="241"/>
      <c r="E15" s="241"/>
      <c r="F15" s="241"/>
      <c r="G15" s="241"/>
      <c r="H15" s="79"/>
      <c r="I15" s="80"/>
      <c r="J15" s="80"/>
      <c r="K15" s="81"/>
      <c r="L15" s="81"/>
      <c r="M15" s="81"/>
      <c r="N15" s="80"/>
      <c r="O15" s="81"/>
      <c r="P15" s="81"/>
      <c r="Q15" s="81"/>
      <c r="R15" s="82"/>
      <c r="S15" s="83"/>
      <c r="T15" s="79"/>
      <c r="U15" s="79"/>
      <c r="V15" s="84"/>
      <c r="W15" s="84"/>
      <c r="X15" s="84"/>
      <c r="Y15" s="232"/>
      <c r="Z15" s="232"/>
      <c r="AA15" s="232"/>
    </row>
    <row r="17" spans="2:32" ht="17.25">
      <c r="B17" s="249" t="s">
        <v>102</v>
      </c>
      <c r="C17" s="249"/>
      <c r="D17" s="249" t="s">
        <v>129</v>
      </c>
      <c r="E17" s="249"/>
      <c r="F17" s="249"/>
      <c r="G17" s="250" t="s">
        <v>104</v>
      </c>
      <c r="H17" s="250"/>
      <c r="I17" s="250"/>
      <c r="J17" s="250"/>
      <c r="K17" s="250"/>
      <c r="L17" s="250"/>
      <c r="M17" s="250"/>
      <c r="N17" s="250"/>
      <c r="O17" s="250"/>
      <c r="P17" s="250"/>
      <c r="Q17" s="250"/>
      <c r="R17" s="250"/>
      <c r="S17" s="250"/>
      <c r="T17" s="250"/>
      <c r="U17" s="250"/>
      <c r="V17" s="250"/>
      <c r="W17" s="251" t="s">
        <v>105</v>
      </c>
      <c r="X17" s="251"/>
      <c r="Y17" s="251"/>
      <c r="Z17" s="251"/>
      <c r="AA17" s="251"/>
    </row>
    <row r="18" spans="2:32" ht="17.25">
      <c r="B18" s="249"/>
      <c r="C18" s="249"/>
      <c r="D18" s="249"/>
      <c r="E18" s="249"/>
      <c r="F18" s="249"/>
      <c r="G18" s="250" t="s">
        <v>130</v>
      </c>
      <c r="H18" s="250"/>
      <c r="I18" s="250"/>
      <c r="J18" s="250"/>
      <c r="K18" s="250"/>
      <c r="L18" s="250"/>
      <c r="M18" s="250"/>
      <c r="N18" s="250"/>
      <c r="O18" s="250"/>
      <c r="P18" s="250"/>
      <c r="Q18" s="250"/>
      <c r="R18" s="250"/>
      <c r="S18" s="250" t="s">
        <v>107</v>
      </c>
      <c r="T18" s="250"/>
      <c r="U18" s="250"/>
      <c r="V18" s="250"/>
      <c r="W18" s="251"/>
      <c r="X18" s="251"/>
      <c r="Y18" s="251"/>
      <c r="Z18" s="251"/>
      <c r="AA18" s="251"/>
    </row>
    <row r="19" spans="2:32" ht="17.25">
      <c r="B19" s="252">
        <v>1</v>
      </c>
      <c r="C19" s="252"/>
      <c r="D19" s="262"/>
      <c r="E19" s="262"/>
      <c r="F19" s="262"/>
      <c r="G19" s="254"/>
      <c r="H19" s="254"/>
      <c r="I19" s="254"/>
      <c r="J19" s="254"/>
      <c r="K19" s="254"/>
      <c r="L19" s="254"/>
      <c r="M19" s="254"/>
      <c r="N19" s="254"/>
      <c r="O19" s="254"/>
      <c r="P19" s="254"/>
      <c r="Q19" s="254"/>
      <c r="R19" s="254"/>
      <c r="S19" s="250" t="s">
        <v>429</v>
      </c>
      <c r="T19" s="250"/>
      <c r="U19" s="250"/>
      <c r="V19" s="250"/>
      <c r="W19" s="255"/>
      <c r="X19" s="255"/>
      <c r="Y19" s="255"/>
      <c r="Z19" s="255"/>
      <c r="AA19" s="255"/>
      <c r="AD19" s="85" t="s">
        <v>110</v>
      </c>
      <c r="AE19" s="85" t="s">
        <v>111</v>
      </c>
      <c r="AF19" s="85" t="s">
        <v>112</v>
      </c>
    </row>
    <row r="20" spans="2:32" ht="17.25">
      <c r="B20" s="252">
        <v>2</v>
      </c>
      <c r="C20" s="252"/>
      <c r="D20" s="262"/>
      <c r="E20" s="262"/>
      <c r="F20" s="262"/>
      <c r="G20" s="254"/>
      <c r="H20" s="254"/>
      <c r="I20" s="254"/>
      <c r="J20" s="254"/>
      <c r="K20" s="254"/>
      <c r="L20" s="254"/>
      <c r="M20" s="254"/>
      <c r="N20" s="254"/>
      <c r="O20" s="254"/>
      <c r="P20" s="254"/>
      <c r="Q20" s="254"/>
      <c r="R20" s="254"/>
      <c r="S20" s="250" t="s">
        <v>429</v>
      </c>
      <c r="T20" s="250"/>
      <c r="U20" s="250"/>
      <c r="V20" s="250"/>
      <c r="W20" s="255"/>
      <c r="X20" s="255"/>
      <c r="Y20" s="255"/>
      <c r="Z20" s="255"/>
      <c r="AA20" s="255"/>
      <c r="AD20" s="251" t="s">
        <v>114</v>
      </c>
      <c r="AE20" s="85">
        <v>2.4</v>
      </c>
      <c r="AF20" s="86">
        <v>6</v>
      </c>
    </row>
    <row r="21" spans="2:32" ht="17.25">
      <c r="B21" s="252">
        <v>3</v>
      </c>
      <c r="C21" s="252"/>
      <c r="D21" s="262"/>
      <c r="E21" s="262"/>
      <c r="F21" s="262"/>
      <c r="G21" s="254"/>
      <c r="H21" s="254"/>
      <c r="I21" s="254"/>
      <c r="J21" s="254"/>
      <c r="K21" s="254"/>
      <c r="L21" s="254"/>
      <c r="M21" s="254"/>
      <c r="N21" s="254"/>
      <c r="O21" s="254"/>
      <c r="P21" s="254"/>
      <c r="Q21" s="254"/>
      <c r="R21" s="254"/>
      <c r="S21" s="250" t="s">
        <v>429</v>
      </c>
      <c r="T21" s="250"/>
      <c r="U21" s="250"/>
      <c r="V21" s="250"/>
      <c r="W21" s="255"/>
      <c r="X21" s="255"/>
      <c r="Y21" s="255"/>
      <c r="Z21" s="255"/>
      <c r="AA21" s="255"/>
      <c r="AD21" s="251"/>
      <c r="AE21" s="85">
        <v>2.9</v>
      </c>
      <c r="AF21" s="86">
        <v>4</v>
      </c>
    </row>
    <row r="22" spans="2:32" ht="17.25">
      <c r="B22" s="252">
        <v>4</v>
      </c>
      <c r="C22" s="252"/>
      <c r="D22" s="262"/>
      <c r="E22" s="262"/>
      <c r="F22" s="262"/>
      <c r="G22" s="254"/>
      <c r="H22" s="254"/>
      <c r="I22" s="254"/>
      <c r="J22" s="254"/>
      <c r="K22" s="254"/>
      <c r="L22" s="254"/>
      <c r="M22" s="254"/>
      <c r="N22" s="254"/>
      <c r="O22" s="254"/>
      <c r="P22" s="254"/>
      <c r="Q22" s="254"/>
      <c r="R22" s="254"/>
      <c r="S22" s="250" t="s">
        <v>429</v>
      </c>
      <c r="T22" s="250"/>
      <c r="U22" s="250"/>
      <c r="V22" s="250"/>
      <c r="W22" s="255"/>
      <c r="X22" s="255"/>
      <c r="Y22" s="255"/>
      <c r="Z22" s="255"/>
      <c r="AA22" s="255"/>
      <c r="AD22" s="251"/>
      <c r="AE22" s="85">
        <v>3.4</v>
      </c>
      <c r="AF22" s="86">
        <v>2</v>
      </c>
    </row>
    <row r="23" spans="2:32" ht="17.25">
      <c r="B23" s="252">
        <v>5</v>
      </c>
      <c r="C23" s="252"/>
      <c r="D23" s="262"/>
      <c r="E23" s="262"/>
      <c r="F23" s="262"/>
      <c r="G23" s="254"/>
      <c r="H23" s="254"/>
      <c r="I23" s="254"/>
      <c r="J23" s="254"/>
      <c r="K23" s="254"/>
      <c r="L23" s="254"/>
      <c r="M23" s="254"/>
      <c r="N23" s="254"/>
      <c r="O23" s="254"/>
      <c r="P23" s="254"/>
      <c r="Q23" s="254"/>
      <c r="R23" s="254"/>
      <c r="S23" s="250" t="s">
        <v>429</v>
      </c>
      <c r="T23" s="250"/>
      <c r="U23" s="250"/>
      <c r="V23" s="250"/>
      <c r="W23" s="255"/>
      <c r="X23" s="255"/>
      <c r="Y23" s="255"/>
      <c r="Z23" s="255"/>
      <c r="AA23" s="255"/>
      <c r="AD23" s="251" t="s">
        <v>116</v>
      </c>
      <c r="AE23" s="85">
        <v>5.0999999999999996</v>
      </c>
      <c r="AF23" s="86">
        <v>6</v>
      </c>
    </row>
    <row r="24" spans="2:32" ht="17.25">
      <c r="B24" s="252">
        <v>6</v>
      </c>
      <c r="C24" s="252"/>
      <c r="D24" s="262"/>
      <c r="E24" s="262"/>
      <c r="F24" s="262"/>
      <c r="G24" s="254"/>
      <c r="H24" s="254"/>
      <c r="I24" s="254"/>
      <c r="J24" s="254"/>
      <c r="K24" s="254"/>
      <c r="L24" s="254"/>
      <c r="M24" s="254"/>
      <c r="N24" s="254"/>
      <c r="O24" s="254"/>
      <c r="P24" s="254"/>
      <c r="Q24" s="254"/>
      <c r="R24" s="254"/>
      <c r="S24" s="250" t="s">
        <v>429</v>
      </c>
      <c r="T24" s="250"/>
      <c r="U24" s="250"/>
      <c r="V24" s="250"/>
      <c r="W24" s="255"/>
      <c r="X24" s="255"/>
      <c r="Y24" s="255"/>
      <c r="Z24" s="255"/>
      <c r="AA24" s="255"/>
      <c r="AD24" s="251"/>
      <c r="AE24" s="85">
        <v>6.3</v>
      </c>
      <c r="AF24" s="86">
        <v>4</v>
      </c>
    </row>
    <row r="25" spans="2:32" ht="17.25">
      <c r="B25" s="252">
        <v>7</v>
      </c>
      <c r="C25" s="252"/>
      <c r="D25" s="262"/>
      <c r="E25" s="262"/>
      <c r="F25" s="262"/>
      <c r="G25" s="254"/>
      <c r="H25" s="254"/>
      <c r="I25" s="254"/>
      <c r="J25" s="254"/>
      <c r="K25" s="254"/>
      <c r="L25" s="254"/>
      <c r="M25" s="254"/>
      <c r="N25" s="254"/>
      <c r="O25" s="254"/>
      <c r="P25" s="254"/>
      <c r="Q25" s="254"/>
      <c r="R25" s="254"/>
      <c r="S25" s="250" t="s">
        <v>429</v>
      </c>
      <c r="T25" s="250"/>
      <c r="U25" s="250"/>
      <c r="V25" s="250"/>
      <c r="W25" s="255"/>
      <c r="X25" s="255"/>
      <c r="Y25" s="255"/>
      <c r="Z25" s="255"/>
      <c r="AA25" s="255"/>
      <c r="AD25" s="251"/>
      <c r="AE25" s="85">
        <v>7.5</v>
      </c>
      <c r="AF25" s="86">
        <v>2</v>
      </c>
    </row>
    <row r="26" spans="2:32" ht="17.25">
      <c r="B26" s="252">
        <v>8</v>
      </c>
      <c r="C26" s="252"/>
      <c r="D26" s="262"/>
      <c r="E26" s="262"/>
      <c r="F26" s="262"/>
      <c r="G26" s="254"/>
      <c r="H26" s="254"/>
      <c r="I26" s="254"/>
      <c r="J26" s="254"/>
      <c r="K26" s="254"/>
      <c r="L26" s="254"/>
      <c r="M26" s="254"/>
      <c r="N26" s="254"/>
      <c r="O26" s="254"/>
      <c r="P26" s="254"/>
      <c r="Q26" s="254"/>
      <c r="R26" s="254"/>
      <c r="S26" s="250" t="s">
        <v>429</v>
      </c>
      <c r="T26" s="250"/>
      <c r="U26" s="250"/>
      <c r="V26" s="250"/>
      <c r="W26" s="255"/>
      <c r="X26" s="255"/>
      <c r="Y26" s="255"/>
      <c r="Z26" s="255"/>
      <c r="AA26" s="255"/>
      <c r="AD26" s="251" t="s">
        <v>117</v>
      </c>
      <c r="AE26" s="85">
        <v>2.7</v>
      </c>
      <c r="AF26" s="86">
        <v>6</v>
      </c>
    </row>
    <row r="27" spans="2:32" ht="17.25">
      <c r="B27" s="252">
        <v>9</v>
      </c>
      <c r="C27" s="252"/>
      <c r="D27" s="262"/>
      <c r="E27" s="262"/>
      <c r="F27" s="262"/>
      <c r="G27" s="254"/>
      <c r="H27" s="254"/>
      <c r="I27" s="254"/>
      <c r="J27" s="254"/>
      <c r="K27" s="254"/>
      <c r="L27" s="254"/>
      <c r="M27" s="254"/>
      <c r="N27" s="254"/>
      <c r="O27" s="254"/>
      <c r="P27" s="254"/>
      <c r="Q27" s="254"/>
      <c r="R27" s="254"/>
      <c r="S27" s="250" t="s">
        <v>429</v>
      </c>
      <c r="T27" s="250"/>
      <c r="U27" s="250"/>
      <c r="V27" s="250"/>
      <c r="W27" s="255"/>
      <c r="X27" s="255"/>
      <c r="Y27" s="255"/>
      <c r="Z27" s="255"/>
      <c r="AA27" s="255"/>
      <c r="AD27" s="251"/>
      <c r="AE27" s="85">
        <v>3.1</v>
      </c>
      <c r="AF27" s="86">
        <v>4</v>
      </c>
    </row>
    <row r="28" spans="2:32" ht="17.25">
      <c r="B28" s="252">
        <v>10</v>
      </c>
      <c r="C28" s="252"/>
      <c r="D28" s="262"/>
      <c r="E28" s="262"/>
      <c r="F28" s="262"/>
      <c r="G28" s="254"/>
      <c r="H28" s="254"/>
      <c r="I28" s="254"/>
      <c r="J28" s="254"/>
      <c r="K28" s="254"/>
      <c r="L28" s="254"/>
      <c r="M28" s="254"/>
      <c r="N28" s="254"/>
      <c r="O28" s="254"/>
      <c r="P28" s="254"/>
      <c r="Q28" s="254"/>
      <c r="R28" s="254"/>
      <c r="S28" s="250" t="s">
        <v>429</v>
      </c>
      <c r="T28" s="250"/>
      <c r="U28" s="250"/>
      <c r="V28" s="250"/>
      <c r="W28" s="255"/>
      <c r="X28" s="255"/>
      <c r="Y28" s="255"/>
      <c r="Z28" s="255"/>
      <c r="AA28" s="255"/>
      <c r="AD28" s="251"/>
      <c r="AE28" s="85">
        <v>3.5</v>
      </c>
      <c r="AF28" s="86">
        <v>2</v>
      </c>
    </row>
    <row r="29" spans="2:32" ht="17.25">
      <c r="B29" s="252">
        <v>11</v>
      </c>
      <c r="C29" s="252"/>
      <c r="D29" s="262"/>
      <c r="E29" s="262"/>
      <c r="F29" s="262"/>
      <c r="G29" s="254"/>
      <c r="H29" s="254"/>
      <c r="I29" s="254"/>
      <c r="J29" s="254"/>
      <c r="K29" s="254"/>
      <c r="L29" s="254"/>
      <c r="M29" s="254"/>
      <c r="N29" s="254"/>
      <c r="O29" s="254"/>
      <c r="P29" s="254"/>
      <c r="Q29" s="254"/>
      <c r="R29" s="254"/>
      <c r="S29" s="250" t="s">
        <v>429</v>
      </c>
      <c r="T29" s="250"/>
      <c r="U29" s="250"/>
      <c r="V29" s="250"/>
      <c r="W29" s="255"/>
      <c r="X29" s="255"/>
      <c r="Y29" s="255"/>
      <c r="Z29" s="255"/>
      <c r="AA29" s="255"/>
    </row>
    <row r="30" spans="2:32" ht="17.25">
      <c r="B30" s="252">
        <v>12</v>
      </c>
      <c r="C30" s="252"/>
      <c r="D30" s="262"/>
      <c r="E30" s="262"/>
      <c r="F30" s="262"/>
      <c r="G30" s="263"/>
      <c r="H30" s="264"/>
      <c r="I30" s="264"/>
      <c r="J30" s="264"/>
      <c r="K30" s="264"/>
      <c r="L30" s="264"/>
      <c r="M30" s="264"/>
      <c r="N30" s="264"/>
      <c r="O30" s="264"/>
      <c r="P30" s="264"/>
      <c r="Q30" s="264"/>
      <c r="R30" s="265"/>
      <c r="S30" s="250" t="s">
        <v>429</v>
      </c>
      <c r="T30" s="250"/>
      <c r="U30" s="250"/>
      <c r="V30" s="250"/>
      <c r="W30" s="255"/>
      <c r="X30" s="255"/>
      <c r="Y30" s="255"/>
      <c r="Z30" s="255"/>
      <c r="AA30" s="255"/>
    </row>
    <row r="31" spans="2:32" ht="17.25">
      <c r="B31" s="252">
        <v>13</v>
      </c>
      <c r="C31" s="252"/>
      <c r="D31" s="262"/>
      <c r="E31" s="262"/>
      <c r="F31" s="262"/>
      <c r="G31" s="263"/>
      <c r="H31" s="264"/>
      <c r="I31" s="264"/>
      <c r="J31" s="264"/>
      <c r="K31" s="264"/>
      <c r="L31" s="264"/>
      <c r="M31" s="264"/>
      <c r="N31" s="264"/>
      <c r="O31" s="264"/>
      <c r="P31" s="264"/>
      <c r="Q31" s="264"/>
      <c r="R31" s="265"/>
      <c r="S31" s="250" t="s">
        <v>429</v>
      </c>
      <c r="T31" s="250"/>
      <c r="U31" s="250"/>
      <c r="V31" s="250"/>
      <c r="W31" s="255"/>
      <c r="X31" s="255"/>
      <c r="Y31" s="255"/>
      <c r="Z31" s="255"/>
      <c r="AA31" s="255"/>
    </row>
    <row r="32" spans="2:32" ht="17.25">
      <c r="B32" s="252">
        <v>14</v>
      </c>
      <c r="C32" s="252"/>
      <c r="D32" s="262"/>
      <c r="E32" s="262"/>
      <c r="F32" s="262"/>
      <c r="G32" s="263"/>
      <c r="H32" s="264"/>
      <c r="I32" s="264"/>
      <c r="J32" s="264"/>
      <c r="K32" s="264"/>
      <c r="L32" s="264"/>
      <c r="M32" s="264"/>
      <c r="N32" s="264"/>
      <c r="O32" s="264"/>
      <c r="P32" s="264"/>
      <c r="Q32" s="264"/>
      <c r="R32" s="265"/>
      <c r="S32" s="250" t="s">
        <v>429</v>
      </c>
      <c r="T32" s="250"/>
      <c r="U32" s="250"/>
      <c r="V32" s="250"/>
      <c r="W32" s="255"/>
      <c r="X32" s="255"/>
      <c r="Y32" s="255"/>
      <c r="Z32" s="255"/>
      <c r="AA32" s="255"/>
    </row>
    <row r="33" spans="2:27" ht="17.25">
      <c r="B33" s="252">
        <v>15</v>
      </c>
      <c r="C33" s="252"/>
      <c r="D33" s="262"/>
      <c r="E33" s="262"/>
      <c r="F33" s="262"/>
      <c r="G33" s="263"/>
      <c r="H33" s="264"/>
      <c r="I33" s="264"/>
      <c r="J33" s="264"/>
      <c r="K33" s="264"/>
      <c r="L33" s="264"/>
      <c r="M33" s="264"/>
      <c r="N33" s="264"/>
      <c r="O33" s="264"/>
      <c r="P33" s="264"/>
      <c r="Q33" s="264"/>
      <c r="R33" s="265"/>
      <c r="S33" s="250" t="s">
        <v>429</v>
      </c>
      <c r="T33" s="250"/>
      <c r="U33" s="250"/>
      <c r="V33" s="250"/>
      <c r="W33" s="255"/>
      <c r="X33" s="255"/>
      <c r="Y33" s="255"/>
      <c r="Z33" s="255"/>
      <c r="AA33" s="255"/>
    </row>
    <row r="34" spans="2:27" ht="17.25">
      <c r="B34" s="252">
        <v>16</v>
      </c>
      <c r="C34" s="252"/>
      <c r="D34" s="262"/>
      <c r="E34" s="262"/>
      <c r="F34" s="262"/>
      <c r="G34" s="263"/>
      <c r="H34" s="264"/>
      <c r="I34" s="264"/>
      <c r="J34" s="264"/>
      <c r="K34" s="264"/>
      <c r="L34" s="264"/>
      <c r="M34" s="264"/>
      <c r="N34" s="264"/>
      <c r="O34" s="264"/>
      <c r="P34" s="264"/>
      <c r="Q34" s="264"/>
      <c r="R34" s="265"/>
      <c r="S34" s="250" t="s">
        <v>429</v>
      </c>
      <c r="T34" s="250"/>
      <c r="U34" s="250"/>
      <c r="V34" s="250"/>
      <c r="W34" s="255"/>
      <c r="X34" s="255"/>
      <c r="Y34" s="255"/>
      <c r="Z34" s="255"/>
      <c r="AA34" s="255"/>
    </row>
    <row r="35" spans="2:27" ht="17.25">
      <c r="B35" s="252">
        <v>17</v>
      </c>
      <c r="C35" s="252"/>
      <c r="D35" s="262"/>
      <c r="E35" s="262"/>
      <c r="F35" s="262"/>
      <c r="G35" s="263"/>
      <c r="H35" s="264"/>
      <c r="I35" s="264"/>
      <c r="J35" s="264"/>
      <c r="K35" s="264"/>
      <c r="L35" s="264"/>
      <c r="M35" s="264"/>
      <c r="N35" s="264"/>
      <c r="O35" s="264"/>
      <c r="P35" s="264"/>
      <c r="Q35" s="264"/>
      <c r="R35" s="265"/>
      <c r="S35" s="250" t="s">
        <v>429</v>
      </c>
      <c r="T35" s="250"/>
      <c r="U35" s="250"/>
      <c r="V35" s="250"/>
      <c r="W35" s="255"/>
      <c r="X35" s="255"/>
      <c r="Y35" s="255"/>
      <c r="Z35" s="255"/>
      <c r="AA35" s="255"/>
    </row>
    <row r="36" spans="2:27" ht="17.25">
      <c r="B36" s="252">
        <v>18</v>
      </c>
      <c r="C36" s="252"/>
      <c r="D36" s="262"/>
      <c r="E36" s="262"/>
      <c r="F36" s="262"/>
      <c r="G36" s="263"/>
      <c r="H36" s="264"/>
      <c r="I36" s="264"/>
      <c r="J36" s="264"/>
      <c r="K36" s="264"/>
      <c r="L36" s="264"/>
      <c r="M36" s="264"/>
      <c r="N36" s="264"/>
      <c r="O36" s="264"/>
      <c r="P36" s="264"/>
      <c r="Q36" s="264"/>
      <c r="R36" s="265"/>
      <c r="S36" s="250" t="s">
        <v>429</v>
      </c>
      <c r="T36" s="250"/>
      <c r="U36" s="250"/>
      <c r="V36" s="250"/>
      <c r="W36" s="255"/>
      <c r="X36" s="255"/>
      <c r="Y36" s="255"/>
      <c r="Z36" s="255"/>
      <c r="AA36" s="255"/>
    </row>
    <row r="37" spans="2:27" ht="17.25">
      <c r="B37" s="252">
        <v>19</v>
      </c>
      <c r="C37" s="252"/>
      <c r="D37" s="262"/>
      <c r="E37" s="262"/>
      <c r="F37" s="262"/>
      <c r="G37" s="263"/>
      <c r="H37" s="264"/>
      <c r="I37" s="264"/>
      <c r="J37" s="264"/>
      <c r="K37" s="264"/>
      <c r="L37" s="264"/>
      <c r="M37" s="264"/>
      <c r="N37" s="264"/>
      <c r="O37" s="264"/>
      <c r="P37" s="264"/>
      <c r="Q37" s="264"/>
      <c r="R37" s="265"/>
      <c r="S37" s="250" t="s">
        <v>429</v>
      </c>
      <c r="T37" s="250"/>
      <c r="U37" s="250"/>
      <c r="V37" s="250"/>
      <c r="W37" s="255"/>
      <c r="X37" s="255"/>
      <c r="Y37" s="255"/>
      <c r="Z37" s="255"/>
      <c r="AA37" s="255"/>
    </row>
    <row r="38" spans="2:27" ht="17.25">
      <c r="B38" s="252">
        <v>20</v>
      </c>
      <c r="C38" s="252"/>
      <c r="D38" s="262"/>
      <c r="E38" s="262"/>
      <c r="F38" s="262"/>
      <c r="G38" s="263"/>
      <c r="H38" s="264"/>
      <c r="I38" s="264"/>
      <c r="J38" s="264"/>
      <c r="K38" s="264"/>
      <c r="L38" s="264"/>
      <c r="M38" s="264"/>
      <c r="N38" s="264"/>
      <c r="O38" s="264"/>
      <c r="P38" s="264"/>
      <c r="Q38" s="264"/>
      <c r="R38" s="265"/>
      <c r="S38" s="250" t="s">
        <v>429</v>
      </c>
      <c r="T38" s="250"/>
      <c r="U38" s="250"/>
      <c r="V38" s="250"/>
      <c r="W38" s="255"/>
      <c r="X38" s="255"/>
      <c r="Y38" s="255"/>
      <c r="Z38" s="255"/>
      <c r="AA38" s="255"/>
    </row>
    <row r="39" spans="2:27" ht="17.25">
      <c r="B39" s="252">
        <v>21</v>
      </c>
      <c r="C39" s="252"/>
      <c r="D39" s="262"/>
      <c r="E39" s="262"/>
      <c r="F39" s="262"/>
      <c r="G39" s="263"/>
      <c r="H39" s="264"/>
      <c r="I39" s="264"/>
      <c r="J39" s="264"/>
      <c r="K39" s="264"/>
      <c r="L39" s="264"/>
      <c r="M39" s="264"/>
      <c r="N39" s="264"/>
      <c r="O39" s="264"/>
      <c r="P39" s="264"/>
      <c r="Q39" s="264"/>
      <c r="R39" s="265"/>
      <c r="S39" s="250" t="s">
        <v>429</v>
      </c>
      <c r="T39" s="250"/>
      <c r="U39" s="250"/>
      <c r="V39" s="250"/>
      <c r="W39" s="255"/>
      <c r="X39" s="255"/>
      <c r="Y39" s="255"/>
      <c r="Z39" s="255"/>
      <c r="AA39" s="255"/>
    </row>
    <row r="40" spans="2:27" ht="17.25">
      <c r="B40" s="252">
        <v>22</v>
      </c>
      <c r="C40" s="252"/>
      <c r="D40" s="262"/>
      <c r="E40" s="262"/>
      <c r="F40" s="262"/>
      <c r="G40" s="263"/>
      <c r="H40" s="264"/>
      <c r="I40" s="264"/>
      <c r="J40" s="264"/>
      <c r="K40" s="264"/>
      <c r="L40" s="264"/>
      <c r="M40" s="264"/>
      <c r="N40" s="264"/>
      <c r="O40" s="264"/>
      <c r="P40" s="264"/>
      <c r="Q40" s="264"/>
      <c r="R40" s="265"/>
      <c r="S40" s="250" t="s">
        <v>429</v>
      </c>
      <c r="T40" s="250"/>
      <c r="U40" s="250"/>
      <c r="V40" s="250"/>
      <c r="W40" s="255"/>
      <c r="X40" s="255"/>
      <c r="Y40" s="255"/>
      <c r="Z40" s="255"/>
      <c r="AA40" s="255"/>
    </row>
    <row r="41" spans="2:27" ht="17.25">
      <c r="B41" s="252">
        <v>23</v>
      </c>
      <c r="C41" s="252"/>
      <c r="D41" s="262"/>
      <c r="E41" s="262"/>
      <c r="F41" s="262"/>
      <c r="G41" s="263"/>
      <c r="H41" s="264"/>
      <c r="I41" s="264"/>
      <c r="J41" s="264"/>
      <c r="K41" s="264"/>
      <c r="L41" s="264"/>
      <c r="M41" s="264"/>
      <c r="N41" s="264"/>
      <c r="O41" s="264"/>
      <c r="P41" s="264"/>
      <c r="Q41" s="264"/>
      <c r="R41" s="265"/>
      <c r="S41" s="250" t="s">
        <v>429</v>
      </c>
      <c r="T41" s="250"/>
      <c r="U41" s="250"/>
      <c r="V41" s="250"/>
      <c r="W41" s="255"/>
      <c r="X41" s="255"/>
      <c r="Y41" s="255"/>
      <c r="Z41" s="255"/>
      <c r="AA41" s="255"/>
    </row>
    <row r="42" spans="2:27" ht="17.25">
      <c r="B42" s="252">
        <v>24</v>
      </c>
      <c r="C42" s="252"/>
      <c r="D42" s="262"/>
      <c r="E42" s="262"/>
      <c r="F42" s="262"/>
      <c r="G42" s="263"/>
      <c r="H42" s="264"/>
      <c r="I42" s="264"/>
      <c r="J42" s="264"/>
      <c r="K42" s="264"/>
      <c r="L42" s="264"/>
      <c r="M42" s="264"/>
      <c r="N42" s="264"/>
      <c r="O42" s="264"/>
      <c r="P42" s="264"/>
      <c r="Q42" s="264"/>
      <c r="R42" s="265"/>
      <c r="S42" s="250" t="s">
        <v>429</v>
      </c>
      <c r="T42" s="250"/>
      <c r="U42" s="250"/>
      <c r="V42" s="250"/>
      <c r="W42" s="255"/>
      <c r="X42" s="255"/>
      <c r="Y42" s="255"/>
      <c r="Z42" s="255"/>
      <c r="AA42" s="255"/>
    </row>
  </sheetData>
  <sheetProtection algorithmName="SHA-512" hashValue="l/OMNinQzufUz1qf/uvRDozvIudH0re7IK6WZSIogBDU1Y+w8iiwNRTEwQzt3frA5uFJxICGx1Gr+XPy54WspA==" saltValue="rMMVroiGI7UXL68Jr3untQ==" spinCount="100000" sheet="1" objects="1" scenarios="1" formatRows="0"/>
  <mergeCells count="158">
    <mergeCell ref="B42:C42"/>
    <mergeCell ref="D42:F42"/>
    <mergeCell ref="S42:V42"/>
    <mergeCell ref="W42:AA42"/>
    <mergeCell ref="B40:C40"/>
    <mergeCell ref="D40:F40"/>
    <mergeCell ref="S40:V40"/>
    <mergeCell ref="W40:AA40"/>
    <mergeCell ref="B41:C41"/>
    <mergeCell ref="D41:F41"/>
    <mergeCell ref="S41:V41"/>
    <mergeCell ref="W41:AA41"/>
    <mergeCell ref="G40:R40"/>
    <mergeCell ref="G41:R41"/>
    <mergeCell ref="G42:R42"/>
    <mergeCell ref="B38:C38"/>
    <mergeCell ref="D38:F38"/>
    <mergeCell ref="S38:V38"/>
    <mergeCell ref="W38:AA38"/>
    <mergeCell ref="B39:C39"/>
    <mergeCell ref="D39:F39"/>
    <mergeCell ref="S39:V39"/>
    <mergeCell ref="W39:AA39"/>
    <mergeCell ref="B36:C36"/>
    <mergeCell ref="D36:F36"/>
    <mergeCell ref="S36:V36"/>
    <mergeCell ref="W36:AA36"/>
    <mergeCell ref="B37:C37"/>
    <mergeCell ref="D37:F37"/>
    <mergeCell ref="S37:V37"/>
    <mergeCell ref="W37:AA37"/>
    <mergeCell ref="G36:R36"/>
    <mergeCell ref="G37:R37"/>
    <mergeCell ref="G38:R38"/>
    <mergeCell ref="G39:R39"/>
    <mergeCell ref="B34:C34"/>
    <mergeCell ref="D34:F34"/>
    <mergeCell ref="S34:V34"/>
    <mergeCell ref="W34:AA34"/>
    <mergeCell ref="B35:C35"/>
    <mergeCell ref="D35:F35"/>
    <mergeCell ref="S35:V35"/>
    <mergeCell ref="W35:AA35"/>
    <mergeCell ref="B32:C32"/>
    <mergeCell ref="D32:F32"/>
    <mergeCell ref="S32:V32"/>
    <mergeCell ref="W32:AA32"/>
    <mergeCell ref="B33:C33"/>
    <mergeCell ref="D33:F33"/>
    <mergeCell ref="S33:V33"/>
    <mergeCell ref="W33:AA33"/>
    <mergeCell ref="G32:R32"/>
    <mergeCell ref="G33:R33"/>
    <mergeCell ref="G34:R34"/>
    <mergeCell ref="G35:R35"/>
    <mergeCell ref="G28:R28"/>
    <mergeCell ref="S28:V28"/>
    <mergeCell ref="B30:C30"/>
    <mergeCell ref="D30:F30"/>
    <mergeCell ref="S30:V30"/>
    <mergeCell ref="W30:AA30"/>
    <mergeCell ref="B31:C31"/>
    <mergeCell ref="D31:F31"/>
    <mergeCell ref="S31:V31"/>
    <mergeCell ref="W31:AA31"/>
    <mergeCell ref="W28:AA28"/>
    <mergeCell ref="B29:C29"/>
    <mergeCell ref="D29:F29"/>
    <mergeCell ref="G29:R29"/>
    <mergeCell ref="S29:V29"/>
    <mergeCell ref="W29:AA29"/>
    <mergeCell ref="G30:R30"/>
    <mergeCell ref="G31:R31"/>
    <mergeCell ref="W25:AA25"/>
    <mergeCell ref="B26:C26"/>
    <mergeCell ref="D26:F26"/>
    <mergeCell ref="G26:R26"/>
    <mergeCell ref="S26:V26"/>
    <mergeCell ref="W26:AA26"/>
    <mergeCell ref="AD23:AD25"/>
    <mergeCell ref="B24:C24"/>
    <mergeCell ref="D24:F24"/>
    <mergeCell ref="G24:R24"/>
    <mergeCell ref="S24:V24"/>
    <mergeCell ref="W24:AA24"/>
    <mergeCell ref="B25:C25"/>
    <mergeCell ref="D25:F25"/>
    <mergeCell ref="G25:R25"/>
    <mergeCell ref="S25:V25"/>
    <mergeCell ref="AD26:AD28"/>
    <mergeCell ref="B27:C27"/>
    <mergeCell ref="D27:F27"/>
    <mergeCell ref="G27:R27"/>
    <mergeCell ref="S27:V27"/>
    <mergeCell ref="W27:AA27"/>
    <mergeCell ref="B28:C28"/>
    <mergeCell ref="D28:F28"/>
    <mergeCell ref="W22:AA22"/>
    <mergeCell ref="B23:C23"/>
    <mergeCell ref="D23:F23"/>
    <mergeCell ref="G23:R23"/>
    <mergeCell ref="S23:V23"/>
    <mergeCell ref="W23:AA23"/>
    <mergeCell ref="AD20:AD22"/>
    <mergeCell ref="B21:C21"/>
    <mergeCell ref="D21:F21"/>
    <mergeCell ref="G21:R21"/>
    <mergeCell ref="S21:V21"/>
    <mergeCell ref="W21:AA21"/>
    <mergeCell ref="B22:C22"/>
    <mergeCell ref="D22:F22"/>
    <mergeCell ref="G22:R22"/>
    <mergeCell ref="S22:V22"/>
    <mergeCell ref="B19:C19"/>
    <mergeCell ref="D19:F19"/>
    <mergeCell ref="G19:R19"/>
    <mergeCell ref="S19:V19"/>
    <mergeCell ref="W19:AA19"/>
    <mergeCell ref="B20:C20"/>
    <mergeCell ref="D20:F20"/>
    <mergeCell ref="G20:R20"/>
    <mergeCell ref="S20:V20"/>
    <mergeCell ref="W20:AA20"/>
    <mergeCell ref="B17:C18"/>
    <mergeCell ref="D17:F18"/>
    <mergeCell ref="G17:V17"/>
    <mergeCell ref="W17:AA18"/>
    <mergeCell ref="G18:R18"/>
    <mergeCell ref="S18:V18"/>
    <mergeCell ref="V8:V9"/>
    <mergeCell ref="W8:W9"/>
    <mergeCell ref="X8:X9"/>
    <mergeCell ref="N9:O9"/>
    <mergeCell ref="Q9:R9"/>
    <mergeCell ref="C11:G15"/>
    <mergeCell ref="L11:O11"/>
    <mergeCell ref="M8:M9"/>
    <mergeCell ref="N8:O8"/>
    <mergeCell ref="Q8:R8"/>
    <mergeCell ref="S8:S9"/>
    <mergeCell ref="T8:T9"/>
    <mergeCell ref="U8:U9"/>
    <mergeCell ref="E8:E9"/>
    <mergeCell ref="F8:F9"/>
    <mergeCell ref="H8:H9"/>
    <mergeCell ref="I8:J9"/>
    <mergeCell ref="K8:K9"/>
    <mergeCell ref="L8:L9"/>
    <mergeCell ref="Y3:AA15"/>
    <mergeCell ref="C5:D6"/>
    <mergeCell ref="E5:H5"/>
    <mergeCell ref="I5:I6"/>
    <mergeCell ref="J5:L5"/>
    <mergeCell ref="M5:M6"/>
    <mergeCell ref="N5:P6"/>
    <mergeCell ref="E6:H6"/>
    <mergeCell ref="J6:L6"/>
    <mergeCell ref="C8:D9"/>
  </mergeCells>
  <phoneticPr fontId="9" type="noConversion"/>
  <printOptions horizontalCentered="1"/>
  <pageMargins left="0.19685039370078741" right="0.19685039370078741" top="0.39370078740157483" bottom="0.19685039370078741" header="0.39370078740157483" footer="0.19685039370078741"/>
  <pageSetup paperSize="9" scale="88" fitToWidth="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1CEF-48C8-47FE-B701-7F052E8D2758}">
  <dimension ref="A1:AF39"/>
  <sheetViews>
    <sheetView view="pageBreakPreview" zoomScale="106" zoomScaleNormal="100" zoomScaleSheetLayoutView="106" workbookViewId="0">
      <selection activeCell="G36" sqref="G36:M36"/>
    </sheetView>
  </sheetViews>
  <sheetFormatPr defaultColWidth="9.84375" defaultRowHeight="14.25"/>
  <cols>
    <col min="1" max="1" width="1.328125" style="5" customWidth="1"/>
    <col min="2" max="2" width="3.05859375" style="5" customWidth="1"/>
    <col min="3" max="3" width="6.51953125" style="5" customWidth="1"/>
    <col min="4" max="4" width="22.484375" style="5" customWidth="1"/>
    <col min="5" max="5" width="15.03515625" style="5" customWidth="1"/>
    <col min="6" max="6" width="3.85546875" style="5" customWidth="1"/>
    <col min="7" max="7" width="12.90625" style="5" customWidth="1"/>
    <col min="8" max="8" width="2.125" style="5" customWidth="1"/>
    <col min="9" max="9" width="5.1875" style="46" customWidth="1"/>
    <col min="10" max="10" width="6.65234375" style="20" customWidth="1"/>
    <col min="11" max="11" width="4.12109375" style="20" customWidth="1"/>
    <col min="12" max="12" width="6.3828125" style="20" customWidth="1"/>
    <col min="13" max="13" width="2.79296875" style="46" customWidth="1"/>
    <col min="14" max="16" width="4.390625" style="20" customWidth="1"/>
    <col min="17" max="17" width="4.12109375" style="48" customWidth="1"/>
    <col min="18" max="18" width="3.05859375" style="49" customWidth="1"/>
    <col min="19" max="19" width="3.58984375" style="5" customWidth="1"/>
    <col min="20" max="20" width="2.52734375" style="5" customWidth="1"/>
    <col min="21" max="21" width="3.85546875" style="8" customWidth="1"/>
    <col min="22" max="22" width="3.32421875" style="8" customWidth="1"/>
    <col min="23" max="23" width="11.57421875" style="8" customWidth="1"/>
    <col min="24" max="24" width="1.859375" style="8" customWidth="1"/>
    <col min="25" max="25" width="3.32421875" style="8" customWidth="1"/>
    <col min="26" max="26" width="5.1875" style="8" customWidth="1"/>
    <col min="27" max="27" width="6.78515625" style="8" customWidth="1"/>
    <col min="28" max="28" width="2.125" style="8" customWidth="1"/>
    <col min="29" max="29" width="9.84375" style="8" customWidth="1"/>
    <col min="30" max="30" width="10.109375" style="8" hidden="1" customWidth="1"/>
    <col min="31" max="31" width="8.11328125" style="8" hidden="1" customWidth="1"/>
    <col min="32" max="32" width="5.984375" style="8" hidden="1" customWidth="1"/>
    <col min="33" max="33" width="9.84375" style="8" customWidth="1"/>
    <col min="34" max="16384" width="9.84375" style="8"/>
  </cols>
  <sheetData>
    <row r="1" spans="1:27" ht="20.25">
      <c r="B1" s="45" t="s">
        <v>84</v>
      </c>
      <c r="O1" s="47"/>
      <c r="P1" s="47"/>
      <c r="AA1" s="47"/>
    </row>
    <row r="2" spans="1:27" ht="20.25">
      <c r="B2" s="87" t="s">
        <v>131</v>
      </c>
    </row>
    <row r="3" spans="1:27" ht="8.25" customHeight="1">
      <c r="B3" s="51"/>
      <c r="C3" s="52"/>
      <c r="D3" s="52"/>
      <c r="E3" s="52"/>
      <c r="F3" s="52"/>
      <c r="G3" s="52"/>
      <c r="H3" s="52"/>
      <c r="I3" s="53"/>
      <c r="J3" s="54"/>
      <c r="K3" s="54"/>
      <c r="L3" s="54"/>
      <c r="M3" s="53"/>
      <c r="N3" s="54"/>
      <c r="O3" s="54"/>
      <c r="P3" s="54"/>
      <c r="Q3" s="55"/>
      <c r="R3" s="56"/>
      <c r="S3" s="57"/>
      <c r="T3" s="57"/>
      <c r="U3" s="52"/>
      <c r="V3" s="52"/>
      <c r="W3" s="52"/>
      <c r="X3" s="58"/>
      <c r="Y3" s="232" t="s">
        <v>86</v>
      </c>
      <c r="Z3" s="232"/>
      <c r="AA3" s="232"/>
    </row>
    <row r="4" spans="1:27" s="61" customFormat="1" ht="3" customHeight="1">
      <c r="A4" s="59"/>
      <c r="B4" s="60"/>
      <c r="I4" s="62"/>
      <c r="J4" s="63"/>
      <c r="K4" s="63"/>
      <c r="L4" s="63"/>
      <c r="M4" s="62"/>
      <c r="N4" s="63"/>
      <c r="O4" s="63"/>
      <c r="P4" s="63"/>
      <c r="Q4" s="64"/>
      <c r="R4" s="65"/>
      <c r="S4" s="59"/>
      <c r="T4" s="59"/>
      <c r="X4" s="66"/>
      <c r="Y4" s="232"/>
      <c r="Z4" s="232"/>
      <c r="AA4" s="232"/>
    </row>
    <row r="5" spans="1:27" s="61" customFormat="1" ht="14.25" customHeight="1">
      <c r="A5" s="59"/>
      <c r="B5" s="60"/>
      <c r="C5" s="233" t="s">
        <v>132</v>
      </c>
      <c r="D5" s="233"/>
      <c r="E5" s="234" t="s">
        <v>133</v>
      </c>
      <c r="F5" s="234"/>
      <c r="G5" s="234"/>
      <c r="H5" s="234"/>
      <c r="I5" s="235" t="s">
        <v>89</v>
      </c>
      <c r="J5" s="236" t="str">
        <f>IF(SUM(G19:M39)=0, "", SUM(G19:M39))</f>
        <v/>
      </c>
      <c r="K5" s="236"/>
      <c r="L5" s="236"/>
      <c r="M5" s="235" t="s">
        <v>89</v>
      </c>
      <c r="N5" s="242" t="str">
        <f>IFERROR((J5/J6), "")</f>
        <v/>
      </c>
      <c r="O5" s="242"/>
      <c r="P5" s="242"/>
      <c r="Q5" s="64"/>
      <c r="R5" s="65"/>
      <c r="S5" s="59"/>
      <c r="T5" s="59"/>
      <c r="X5" s="66"/>
      <c r="Y5" s="232"/>
      <c r="Z5" s="232"/>
      <c r="AA5" s="232"/>
    </row>
    <row r="6" spans="1:27" s="61" customFormat="1" ht="14.25" customHeight="1">
      <c r="A6" s="59"/>
      <c r="B6" s="60"/>
      <c r="C6" s="233"/>
      <c r="D6" s="233"/>
      <c r="E6" s="238" t="s">
        <v>88</v>
      </c>
      <c r="F6" s="238"/>
      <c r="G6" s="238"/>
      <c r="H6" s="238"/>
      <c r="I6" s="235"/>
      <c r="J6" s="239" t="str">
        <f>IF('壹、清潔生產評估背景資訊'!I10="", "", '壹、清潔生產評估背景資訊'!I10)</f>
        <v/>
      </c>
      <c r="K6" s="239"/>
      <c r="L6" s="239"/>
      <c r="M6" s="235"/>
      <c r="N6" s="242"/>
      <c r="O6" s="242"/>
      <c r="P6" s="242"/>
      <c r="Q6" s="64"/>
      <c r="R6" s="65"/>
      <c r="S6" s="59"/>
      <c r="T6" s="59"/>
      <c r="X6" s="66"/>
      <c r="Y6" s="232"/>
      <c r="Z6" s="232"/>
      <c r="AA6" s="232"/>
    </row>
    <row r="7" spans="1:27" s="61" customFormat="1" ht="4.5" customHeight="1">
      <c r="A7" s="59"/>
      <c r="B7" s="60"/>
      <c r="I7" s="62"/>
      <c r="J7" s="63"/>
      <c r="K7" s="63"/>
      <c r="L7" s="63"/>
      <c r="M7" s="62"/>
      <c r="N7" s="63"/>
      <c r="O7" s="63"/>
      <c r="P7" s="63"/>
      <c r="Q7" s="64"/>
      <c r="R7" s="65"/>
      <c r="S7" s="59"/>
      <c r="T7" s="59"/>
      <c r="X7" s="66"/>
      <c r="Y7" s="232"/>
      <c r="Z7" s="232"/>
      <c r="AA7" s="232"/>
    </row>
    <row r="8" spans="1:27" s="71" customFormat="1" ht="14.25" customHeight="1">
      <c r="A8" s="67"/>
      <c r="B8" s="68"/>
      <c r="C8" s="266" t="s">
        <v>134</v>
      </c>
      <c r="D8" s="266"/>
      <c r="E8" s="240" t="s">
        <v>135</v>
      </c>
      <c r="F8" s="235" t="s">
        <v>93</v>
      </c>
      <c r="G8" s="70" t="s">
        <v>136</v>
      </c>
      <c r="H8" s="235" t="s">
        <v>95</v>
      </c>
      <c r="I8" s="240" t="s">
        <v>137</v>
      </c>
      <c r="J8" s="240"/>
      <c r="K8" s="235" t="s">
        <v>89</v>
      </c>
      <c r="L8" s="245" t="str">
        <f>IF(N5="","",IF('壹、清潔生產評估背景資訊'!C8="硬板",IF($N$5&lt;=AE20,AF20,IF($N$5&lt;=AE21,AF21,IF($N$5&lt;=AE22,AF22,0))),IF('壹、清潔生產評估背景資訊'!C8="軟板",IF($N$5&lt;=AE23,AF23,IF($N$5&lt;=AE24,AF24,IF($N$5&lt;=AE25,AF25,0))),IF('壹、清潔生產評估背景資訊'!C8="HDI",IF($N$5&lt;=AE26,AF26,IF($N$5&lt;=AE27,AF27,IF($N$5&lt;=AE28,AF28,0))),""))))</f>
        <v/>
      </c>
      <c r="M8" s="235" t="s">
        <v>93</v>
      </c>
      <c r="N8" s="267" t="str">
        <f>IF(N5="", "",IF('壹、清潔生產評估背景資訊'!C8="硬板",IF($N$5&gt;AE22,0,$N$5),IF('壹、清潔生產評估背景資訊'!C8="軟板",IF($N$5&gt;AE25,0,$N$5),IF('壹、清潔生產評估背景資訊'!C8="HDI",IF($N$5&gt;AE28,0,$N$5),""))))</f>
        <v/>
      </c>
      <c r="O8" s="267"/>
      <c r="P8" s="70" t="s">
        <v>97</v>
      </c>
      <c r="Q8" s="267" t="str">
        <f>IF(N5="","",IF('壹、清潔生產評估背景資訊'!C8="硬板",IF($N$5&lt;=AE20, AE20, IF($N$5&lt;=AE21, AE21, IF($N$5&lt;=AE22, AE22, 0))),IF('壹、清潔生產評估背景資訊'!C8="軟板",IF($N$5&lt;=AE23, AE23, IF($N$5&lt;=AE24, AE24, IF($N$5&lt;=AE25, AE25, 0))),IF('壹、清潔生產評估背景資訊'!C8="HDI",IF($N$5&lt;=AE26, AE26, IF($N$5&lt;=AE27, AE27, IF($N$5&lt;=AE28, AE28, 0))), ""))))</f>
        <v/>
      </c>
      <c r="R8" s="267"/>
      <c r="S8" s="235" t="s">
        <v>95</v>
      </c>
      <c r="T8" s="240" t="s">
        <v>98</v>
      </c>
      <c r="U8" s="245" t="str">
        <f>IF(N5="","",IF('壹、清潔生產評估背景資訊'!C8="硬板",IF($N$5&lt;=AE20,AF20, IF($N$5&lt;=AE21, AF20, IF($N$5&lt;AE22, AF21,IF($N$5=AE22,AF22,IF($N$5&gt;AE22, 0))))),IF('壹、清潔生產評估背景資訊'!C8="軟板",IF($N$5&lt;=AE23,AF23, IF($N$5&lt;=AE24, AF23, IF($N$5&lt;AE25, AF24,IF($N$5=AE25,AF25,IF($N$5&gt;AE25, 0))))),IF('壹、清潔生產評估背景資訊'!C8="HDI",IF($N$5&lt;=AE26,AF26, IF($N$5&lt;=AE27, AF26,IF($N$5&lt;AE28, AF27,IF($N$5=AE28,AF28,IF($N$5&gt;AE28, 0))))),""))))</f>
        <v/>
      </c>
      <c r="V8" s="240" t="s">
        <v>97</v>
      </c>
      <c r="W8" s="245" t="str">
        <f>IF(N5="","",IF('壹、清潔生產評估背景資訊'!C8="硬板",IF($N$5&lt;=AE20,AF20, IF($N$5&lt;=AE21, AF21, IF($N$5&lt;=AE22, AF22,IF($N$5&gt;AE25, 0)))),IF('壹、清潔生產評估背景資訊'!C8="軟板",IF($N$5&lt;=AE23,AF23, IF($N$5&lt;=AE24, AF24, IF($N$5&lt;=AE25, AF25,IF($N$5&gt;AE25, 0)))),IF('壹、清潔生產評估背景資訊'!C8="HDI",IF($N$5&lt;=AE26,AF26, IF($N$5&lt;=AE27, AF27, IF($N$5&lt;=AE28, AF28,IF($N$5&gt;AE28, 0)))),""))))</f>
        <v/>
      </c>
      <c r="X8" s="246" t="s">
        <v>99</v>
      </c>
      <c r="Y8" s="232"/>
      <c r="Z8" s="232"/>
      <c r="AA8" s="232"/>
    </row>
    <row r="9" spans="1:27" s="71" customFormat="1" ht="14.25" customHeight="1">
      <c r="A9" s="67"/>
      <c r="B9" s="68"/>
      <c r="C9" s="266"/>
      <c r="D9" s="266"/>
      <c r="E9" s="240"/>
      <c r="F9" s="235"/>
      <c r="G9" s="72" t="s">
        <v>138</v>
      </c>
      <c r="H9" s="235"/>
      <c r="I9" s="240"/>
      <c r="J9" s="240"/>
      <c r="K9" s="235"/>
      <c r="L9" s="245"/>
      <c r="M9" s="235"/>
      <c r="N9" s="247" t="str">
        <f>IF(N5="","",IF('壹、清潔生產評估背景資訊'!C8="硬板",IF($N$5&lt;=AE20,AE20,IF($N$5&lt;=AE21,AE20,IF($N$5&lt;AE22,AE21,IF($N$5=AE22,AE22,0)))),IF('壹、清潔生產評估背景資訊'!C8="軟板",IF($N$5&lt;=AE23,AE23,IF($N$5&lt;=AE24,AE23,IF($N$5&lt;AE25,AE24,IF($N$5=AE25,AE25,0)))),IF('壹、清潔生產評估背景資訊'!C8="HDI",IF($N$5&lt;=AE26,AE26,IF($N$5&lt;=AE27,AE26,IF($N$5&lt;AE28,AE27,IF($N$5=AE28,AE28,0)))),""))))</f>
        <v/>
      </c>
      <c r="O9" s="247"/>
      <c r="P9" s="72" t="s">
        <v>97</v>
      </c>
      <c r="Q9" s="248" t="str">
        <f>IF(N5="","",IF('壹、清潔生產評估背景資訊'!C8="硬板",IF($N$5&lt;=AE20, AE20, IF($N$5&lt;=AE21, AE21, IF($N$5&lt;=AE22, AE22, 0))),IF('壹、清潔生產評估背景資訊'!C8="軟板",IF($N$5&lt;=AE23, AE23, IF($N$5&lt;=AE24, AE24, IF($N$5&lt;=AE25, AE25, 0))),IF('壹、清潔生產評估背景資訊'!C8="HDI",IF($N$5&lt;=AE26, AE26, IF($N$5&lt;=AE27, AE27, IF($N$5&lt;=AE28, AE28, 0))), ""))))</f>
        <v/>
      </c>
      <c r="R9" s="248"/>
      <c r="S9" s="235"/>
      <c r="T9" s="240"/>
      <c r="U9" s="245"/>
      <c r="V9" s="240"/>
      <c r="W9" s="245"/>
      <c r="X9" s="246"/>
      <c r="Y9" s="232"/>
      <c r="Z9" s="232"/>
      <c r="AA9" s="232"/>
    </row>
    <row r="10" spans="1:27" s="71" customFormat="1" ht="6.75" customHeight="1">
      <c r="A10" s="67"/>
      <c r="B10" s="73"/>
      <c r="C10" s="67"/>
      <c r="D10" s="67"/>
      <c r="E10" s="67"/>
      <c r="F10" s="67"/>
      <c r="G10" s="67"/>
      <c r="H10" s="67"/>
      <c r="I10" s="74"/>
      <c r="J10" s="74"/>
      <c r="K10" s="75"/>
      <c r="L10" s="75"/>
      <c r="M10" s="75"/>
      <c r="N10" s="74"/>
      <c r="O10" s="75"/>
      <c r="P10" s="75"/>
      <c r="Q10" s="75"/>
      <c r="R10" s="76"/>
      <c r="S10" s="77"/>
      <c r="T10" s="67"/>
      <c r="U10" s="67"/>
      <c r="Y10" s="232"/>
      <c r="Z10" s="232"/>
      <c r="AA10" s="232"/>
    </row>
    <row r="11" spans="1:27" s="71" customFormat="1" ht="14.25" customHeight="1">
      <c r="A11" s="67"/>
      <c r="B11" s="73"/>
      <c r="C11" s="241" t="s">
        <v>139</v>
      </c>
      <c r="D11" s="241"/>
      <c r="E11" s="241"/>
      <c r="F11" s="241"/>
      <c r="G11" s="241"/>
      <c r="H11" s="67"/>
      <c r="I11" s="74"/>
      <c r="J11" s="74"/>
      <c r="K11" s="75" t="s">
        <v>89</v>
      </c>
      <c r="L11" s="242" t="str">
        <f>IF(N5="","",IF('壹、清潔生產評估背景資訊'!C8="硬板",IF($N$5&lt;=AE20,AF20,IF($N$5&gt;AE22,0,IF($N$5=AE22,AF22,L8+((N8-Q8)/(N9-Q9))*(U8-W8)))),IF('壹、清潔生產評估背景資訊'!C8="軟板",IF($N$5&lt;=AE23,AF23,IF($N$5&gt;AE25,0,IF($N$5=AE25,AF25,L8+((N8-Q8)/(N9-Q9))*(U8-W8)))),IF('壹、清潔生產評估背景資訊'!C8="HDI",IF($N$5&lt;=AE26,AF26,IF($N$5&gt;AE28,0,IF($N$5=AE28,AF28,L8+((N8-Q8)/(N9-Q9))*(U8-W8)))),""))))</f>
        <v/>
      </c>
      <c r="M11" s="242"/>
      <c r="N11" s="242"/>
      <c r="O11" s="242"/>
      <c r="P11" s="75"/>
      <c r="Q11" s="75"/>
      <c r="R11" s="76"/>
      <c r="S11" s="77"/>
      <c r="T11" s="67"/>
      <c r="U11" s="67"/>
      <c r="Y11" s="232"/>
      <c r="Z11" s="232"/>
      <c r="AA11" s="232"/>
    </row>
    <row r="12" spans="1:27" s="71" customFormat="1" ht="14.25" customHeight="1">
      <c r="A12" s="67"/>
      <c r="B12" s="73"/>
      <c r="C12" s="241"/>
      <c r="D12" s="241"/>
      <c r="E12" s="241"/>
      <c r="F12" s="241"/>
      <c r="G12" s="241"/>
      <c r="H12" s="67"/>
      <c r="I12" s="74"/>
      <c r="J12" s="74"/>
      <c r="K12" s="75"/>
      <c r="L12" s="69"/>
      <c r="M12" s="69"/>
      <c r="N12" s="69"/>
      <c r="O12" s="69"/>
      <c r="P12" s="75"/>
      <c r="Q12" s="75"/>
      <c r="R12" s="76"/>
      <c r="S12" s="77"/>
      <c r="T12" s="67"/>
      <c r="U12" s="67"/>
      <c r="Y12" s="232"/>
      <c r="Z12" s="232"/>
      <c r="AA12" s="232"/>
    </row>
    <row r="13" spans="1:27" s="71" customFormat="1" ht="14.25" customHeight="1">
      <c r="A13" s="67"/>
      <c r="B13" s="73"/>
      <c r="C13" s="241"/>
      <c r="D13" s="241"/>
      <c r="E13" s="241"/>
      <c r="F13" s="241"/>
      <c r="G13" s="241"/>
      <c r="H13" s="67"/>
      <c r="I13" s="74"/>
      <c r="J13" s="74"/>
      <c r="K13" s="75"/>
      <c r="L13" s="69"/>
      <c r="M13" s="69"/>
      <c r="N13" s="69"/>
      <c r="O13" s="69"/>
      <c r="P13" s="75"/>
      <c r="Q13" s="75"/>
      <c r="R13" s="76"/>
      <c r="S13" s="77"/>
      <c r="T13" s="67"/>
      <c r="U13" s="67"/>
      <c r="Y13" s="232"/>
      <c r="Z13" s="232"/>
      <c r="AA13" s="232"/>
    </row>
    <row r="14" spans="1:27" s="71" customFormat="1" ht="24.75" customHeight="1">
      <c r="A14" s="67"/>
      <c r="B14" s="73"/>
      <c r="C14" s="241"/>
      <c r="D14" s="241"/>
      <c r="E14" s="241"/>
      <c r="F14" s="241"/>
      <c r="G14" s="241"/>
      <c r="H14" s="67"/>
      <c r="I14" s="74"/>
      <c r="J14" s="74"/>
      <c r="K14" s="69"/>
      <c r="P14" s="75"/>
      <c r="Q14" s="75"/>
      <c r="R14" s="76"/>
      <c r="S14" s="77"/>
      <c r="T14" s="67"/>
      <c r="U14" s="67"/>
      <c r="Y14" s="232"/>
      <c r="Z14" s="232"/>
      <c r="AA14" s="232"/>
    </row>
    <row r="15" spans="1:27" s="19" customFormat="1">
      <c r="A15" s="7"/>
      <c r="B15" s="78"/>
      <c r="C15" s="241"/>
      <c r="D15" s="241"/>
      <c r="E15" s="241"/>
      <c r="F15" s="241"/>
      <c r="G15" s="241"/>
      <c r="H15" s="79"/>
      <c r="I15" s="80"/>
      <c r="J15" s="80"/>
      <c r="K15" s="81"/>
      <c r="L15" s="81"/>
      <c r="M15" s="81"/>
      <c r="N15" s="80"/>
      <c r="O15" s="81"/>
      <c r="P15" s="81"/>
      <c r="Q15" s="81"/>
      <c r="R15" s="82"/>
      <c r="S15" s="83"/>
      <c r="T15" s="79"/>
      <c r="U15" s="79"/>
      <c r="V15" s="84"/>
      <c r="W15" s="84"/>
      <c r="X15" s="84"/>
      <c r="Y15" s="232"/>
      <c r="Z15" s="232"/>
      <c r="AA15" s="232"/>
    </row>
    <row r="17" spans="2:32" ht="17.25">
      <c r="B17" s="249" t="s">
        <v>102</v>
      </c>
      <c r="C17" s="249"/>
      <c r="D17" s="249" t="s">
        <v>140</v>
      </c>
      <c r="E17" s="249" t="s">
        <v>141</v>
      </c>
      <c r="F17" s="249"/>
      <c r="G17" s="250" t="s">
        <v>104</v>
      </c>
      <c r="H17" s="250"/>
      <c r="I17" s="250"/>
      <c r="J17" s="250"/>
      <c r="K17" s="250"/>
      <c r="L17" s="250"/>
      <c r="M17" s="250"/>
      <c r="N17" s="250"/>
      <c r="O17" s="250"/>
      <c r="P17" s="250"/>
      <c r="Q17" s="250"/>
      <c r="R17" s="250"/>
      <c r="S17" s="250"/>
      <c r="T17" s="250"/>
      <c r="U17" s="250"/>
      <c r="V17" s="250"/>
      <c r="W17" s="251" t="s">
        <v>105</v>
      </c>
      <c r="X17" s="251"/>
      <c r="Y17" s="251"/>
      <c r="Z17" s="251"/>
      <c r="AA17" s="251"/>
    </row>
    <row r="18" spans="2:32" ht="17.25">
      <c r="B18" s="249"/>
      <c r="C18" s="249"/>
      <c r="D18" s="249"/>
      <c r="E18" s="249"/>
      <c r="F18" s="249"/>
      <c r="G18" s="250" t="s">
        <v>142</v>
      </c>
      <c r="H18" s="250"/>
      <c r="I18" s="250"/>
      <c r="J18" s="250"/>
      <c r="K18" s="250"/>
      <c r="L18" s="250"/>
      <c r="M18" s="250"/>
      <c r="N18" s="250" t="s">
        <v>107</v>
      </c>
      <c r="O18" s="250"/>
      <c r="P18" s="250"/>
      <c r="Q18" s="250"/>
      <c r="R18" s="250"/>
      <c r="S18" s="250"/>
      <c r="T18" s="250"/>
      <c r="U18" s="250"/>
      <c r="V18" s="250"/>
      <c r="W18" s="251"/>
      <c r="X18" s="251"/>
      <c r="Y18" s="251"/>
      <c r="Z18" s="251"/>
      <c r="AA18" s="251"/>
    </row>
    <row r="19" spans="2:32" ht="18.75">
      <c r="B19" s="250">
        <v>1</v>
      </c>
      <c r="C19" s="250"/>
      <c r="D19" s="175"/>
      <c r="E19" s="262"/>
      <c r="F19" s="262"/>
      <c r="G19" s="254"/>
      <c r="H19" s="254"/>
      <c r="I19" s="254"/>
      <c r="J19" s="254"/>
      <c r="K19" s="254"/>
      <c r="L19" s="254"/>
      <c r="M19" s="254"/>
      <c r="N19" s="250" t="s">
        <v>430</v>
      </c>
      <c r="O19" s="250"/>
      <c r="P19" s="250"/>
      <c r="Q19" s="250"/>
      <c r="R19" s="250"/>
      <c r="S19" s="250"/>
      <c r="T19" s="250"/>
      <c r="U19" s="250"/>
      <c r="V19" s="250"/>
      <c r="W19" s="255"/>
      <c r="X19" s="255"/>
      <c r="Y19" s="255"/>
      <c r="Z19" s="255"/>
      <c r="AA19" s="255"/>
      <c r="AD19" s="85" t="s">
        <v>110</v>
      </c>
      <c r="AE19" s="85" t="s">
        <v>111</v>
      </c>
      <c r="AF19" s="85" t="s">
        <v>112</v>
      </c>
    </row>
    <row r="20" spans="2:32" ht="18.75">
      <c r="B20" s="250">
        <v>2</v>
      </c>
      <c r="C20" s="250"/>
      <c r="D20" s="175"/>
      <c r="E20" s="262"/>
      <c r="F20" s="262"/>
      <c r="G20" s="254"/>
      <c r="H20" s="254"/>
      <c r="I20" s="254"/>
      <c r="J20" s="254"/>
      <c r="K20" s="254"/>
      <c r="L20" s="254"/>
      <c r="M20" s="254"/>
      <c r="N20" s="250" t="s">
        <v>430</v>
      </c>
      <c r="O20" s="250"/>
      <c r="P20" s="250"/>
      <c r="Q20" s="250"/>
      <c r="R20" s="250"/>
      <c r="S20" s="250"/>
      <c r="T20" s="250"/>
      <c r="U20" s="250"/>
      <c r="V20" s="250"/>
      <c r="W20" s="255"/>
      <c r="X20" s="255"/>
      <c r="Y20" s="255"/>
      <c r="Z20" s="255"/>
      <c r="AA20" s="255"/>
      <c r="AD20" s="251" t="s">
        <v>114</v>
      </c>
      <c r="AE20" s="85">
        <v>6.0000000000000001E-3</v>
      </c>
      <c r="AF20" s="86">
        <v>8</v>
      </c>
    </row>
    <row r="21" spans="2:32" ht="18.75">
      <c r="B21" s="250">
        <v>3</v>
      </c>
      <c r="C21" s="250"/>
      <c r="D21" s="175"/>
      <c r="E21" s="262"/>
      <c r="F21" s="262"/>
      <c r="G21" s="254"/>
      <c r="H21" s="254"/>
      <c r="I21" s="254"/>
      <c r="J21" s="254"/>
      <c r="K21" s="254"/>
      <c r="L21" s="254"/>
      <c r="M21" s="254"/>
      <c r="N21" s="250" t="s">
        <v>430</v>
      </c>
      <c r="O21" s="250"/>
      <c r="P21" s="250"/>
      <c r="Q21" s="250"/>
      <c r="R21" s="250"/>
      <c r="S21" s="250"/>
      <c r="T21" s="250"/>
      <c r="U21" s="250"/>
      <c r="V21" s="250"/>
      <c r="W21" s="255"/>
      <c r="X21" s="255"/>
      <c r="Y21" s="255"/>
      <c r="Z21" s="255"/>
      <c r="AA21" s="255"/>
      <c r="AD21" s="251"/>
      <c r="AE21" s="85">
        <v>3.6999999999999998E-2</v>
      </c>
      <c r="AF21" s="86">
        <v>5</v>
      </c>
    </row>
    <row r="22" spans="2:32" ht="18.75">
      <c r="B22" s="250">
        <v>4</v>
      </c>
      <c r="C22" s="250"/>
      <c r="D22" s="175"/>
      <c r="E22" s="262"/>
      <c r="F22" s="262"/>
      <c r="G22" s="254"/>
      <c r="H22" s="254"/>
      <c r="I22" s="254"/>
      <c r="J22" s="254"/>
      <c r="K22" s="254"/>
      <c r="L22" s="254"/>
      <c r="M22" s="254"/>
      <c r="N22" s="250" t="s">
        <v>430</v>
      </c>
      <c r="O22" s="250"/>
      <c r="P22" s="250"/>
      <c r="Q22" s="250"/>
      <c r="R22" s="250"/>
      <c r="S22" s="250"/>
      <c r="T22" s="250"/>
      <c r="U22" s="250"/>
      <c r="V22" s="250"/>
      <c r="W22" s="255"/>
      <c r="X22" s="255"/>
      <c r="Y22" s="255"/>
      <c r="Z22" s="255"/>
      <c r="AA22" s="255"/>
      <c r="AD22" s="251"/>
      <c r="AE22" s="85">
        <v>6.8000000000000005E-2</v>
      </c>
      <c r="AF22" s="86">
        <v>2</v>
      </c>
    </row>
    <row r="23" spans="2:32" ht="18.75">
      <c r="B23" s="250">
        <v>5</v>
      </c>
      <c r="C23" s="250"/>
      <c r="D23" s="175"/>
      <c r="E23" s="262"/>
      <c r="F23" s="262"/>
      <c r="G23" s="254"/>
      <c r="H23" s="254"/>
      <c r="I23" s="254"/>
      <c r="J23" s="254"/>
      <c r="K23" s="254"/>
      <c r="L23" s="254"/>
      <c r="M23" s="254"/>
      <c r="N23" s="250" t="s">
        <v>430</v>
      </c>
      <c r="O23" s="250"/>
      <c r="P23" s="250"/>
      <c r="Q23" s="250"/>
      <c r="R23" s="250"/>
      <c r="S23" s="250"/>
      <c r="T23" s="250"/>
      <c r="U23" s="250"/>
      <c r="V23" s="250"/>
      <c r="W23" s="255"/>
      <c r="X23" s="255"/>
      <c r="Y23" s="255"/>
      <c r="Z23" s="255"/>
      <c r="AA23" s="255"/>
      <c r="AD23" s="251" t="s">
        <v>116</v>
      </c>
      <c r="AE23" s="85">
        <v>7.2999999999999995E-2</v>
      </c>
      <c r="AF23" s="86">
        <v>8</v>
      </c>
    </row>
    <row r="24" spans="2:32" ht="18.75">
      <c r="B24" s="250">
        <v>6</v>
      </c>
      <c r="C24" s="250"/>
      <c r="D24" s="175"/>
      <c r="E24" s="262"/>
      <c r="F24" s="262"/>
      <c r="G24" s="254"/>
      <c r="H24" s="254"/>
      <c r="I24" s="254"/>
      <c r="J24" s="254"/>
      <c r="K24" s="254"/>
      <c r="L24" s="254"/>
      <c r="M24" s="254"/>
      <c r="N24" s="250" t="s">
        <v>430</v>
      </c>
      <c r="O24" s="250"/>
      <c r="P24" s="250"/>
      <c r="Q24" s="250"/>
      <c r="R24" s="250"/>
      <c r="S24" s="250"/>
      <c r="T24" s="250"/>
      <c r="U24" s="250"/>
      <c r="V24" s="250"/>
      <c r="W24" s="255"/>
      <c r="X24" s="255"/>
      <c r="Y24" s="255"/>
      <c r="Z24" s="255"/>
      <c r="AA24" s="255"/>
      <c r="AD24" s="251"/>
      <c r="AE24" s="85">
        <v>0.113</v>
      </c>
      <c r="AF24" s="86">
        <v>5</v>
      </c>
    </row>
    <row r="25" spans="2:32" ht="18.75">
      <c r="B25" s="250">
        <v>7</v>
      </c>
      <c r="C25" s="250"/>
      <c r="D25" s="175"/>
      <c r="E25" s="262"/>
      <c r="F25" s="262"/>
      <c r="G25" s="254"/>
      <c r="H25" s="254"/>
      <c r="I25" s="254"/>
      <c r="J25" s="254"/>
      <c r="K25" s="254"/>
      <c r="L25" s="254"/>
      <c r="M25" s="254"/>
      <c r="N25" s="250" t="s">
        <v>430</v>
      </c>
      <c r="O25" s="250"/>
      <c r="P25" s="250"/>
      <c r="Q25" s="250"/>
      <c r="R25" s="250"/>
      <c r="S25" s="250"/>
      <c r="T25" s="250"/>
      <c r="U25" s="250"/>
      <c r="V25" s="250"/>
      <c r="W25" s="255"/>
      <c r="X25" s="255"/>
      <c r="Y25" s="255"/>
      <c r="Z25" s="255"/>
      <c r="AA25" s="255"/>
      <c r="AD25" s="251"/>
      <c r="AE25" s="85">
        <v>0.153</v>
      </c>
      <c r="AF25" s="86">
        <v>2</v>
      </c>
    </row>
    <row r="26" spans="2:32" ht="18.75">
      <c r="B26" s="250">
        <v>8</v>
      </c>
      <c r="C26" s="250"/>
      <c r="D26" s="175"/>
      <c r="E26" s="262"/>
      <c r="F26" s="262"/>
      <c r="G26" s="254"/>
      <c r="H26" s="254"/>
      <c r="I26" s="254"/>
      <c r="J26" s="254"/>
      <c r="K26" s="254"/>
      <c r="L26" s="254"/>
      <c r="M26" s="254"/>
      <c r="N26" s="250" t="s">
        <v>430</v>
      </c>
      <c r="O26" s="250"/>
      <c r="P26" s="250"/>
      <c r="Q26" s="250"/>
      <c r="R26" s="250"/>
      <c r="S26" s="250"/>
      <c r="T26" s="250"/>
      <c r="U26" s="250"/>
      <c r="V26" s="250"/>
      <c r="W26" s="255"/>
      <c r="X26" s="255"/>
      <c r="Y26" s="255"/>
      <c r="Z26" s="255"/>
      <c r="AA26" s="255"/>
      <c r="AD26" s="251" t="s">
        <v>117</v>
      </c>
      <c r="AE26" s="85">
        <v>4.3999999999999997E-2</v>
      </c>
      <c r="AF26" s="86">
        <v>8</v>
      </c>
    </row>
    <row r="27" spans="2:32" ht="18.75">
      <c r="B27" s="250">
        <v>9</v>
      </c>
      <c r="C27" s="250"/>
      <c r="D27" s="175"/>
      <c r="E27" s="262"/>
      <c r="F27" s="262"/>
      <c r="G27" s="254"/>
      <c r="H27" s="254"/>
      <c r="I27" s="254"/>
      <c r="J27" s="254"/>
      <c r="K27" s="254"/>
      <c r="L27" s="254"/>
      <c r="M27" s="254"/>
      <c r="N27" s="250" t="s">
        <v>430</v>
      </c>
      <c r="O27" s="250"/>
      <c r="P27" s="250"/>
      <c r="Q27" s="250"/>
      <c r="R27" s="250"/>
      <c r="S27" s="250"/>
      <c r="T27" s="250"/>
      <c r="U27" s="250"/>
      <c r="V27" s="250"/>
      <c r="W27" s="255"/>
      <c r="X27" s="255"/>
      <c r="Y27" s="255"/>
      <c r="Z27" s="255"/>
      <c r="AA27" s="255"/>
      <c r="AD27" s="251"/>
      <c r="AE27" s="85">
        <v>4.9000000000000002E-2</v>
      </c>
      <c r="AF27" s="86">
        <v>5</v>
      </c>
    </row>
    <row r="28" spans="2:32" ht="18.75">
      <c r="B28" s="250">
        <v>10</v>
      </c>
      <c r="C28" s="250"/>
      <c r="D28" s="175"/>
      <c r="E28" s="262"/>
      <c r="F28" s="262"/>
      <c r="G28" s="254"/>
      <c r="H28" s="254"/>
      <c r="I28" s="254"/>
      <c r="J28" s="254"/>
      <c r="K28" s="254"/>
      <c r="L28" s="254"/>
      <c r="M28" s="254"/>
      <c r="N28" s="250" t="s">
        <v>430</v>
      </c>
      <c r="O28" s="250"/>
      <c r="P28" s="250"/>
      <c r="Q28" s="250"/>
      <c r="R28" s="250"/>
      <c r="S28" s="250"/>
      <c r="T28" s="250"/>
      <c r="U28" s="250"/>
      <c r="V28" s="250"/>
      <c r="W28" s="255"/>
      <c r="X28" s="255"/>
      <c r="Y28" s="255"/>
      <c r="Z28" s="255"/>
      <c r="AA28" s="255"/>
      <c r="AD28" s="251"/>
      <c r="AE28" s="85">
        <v>5.5E-2</v>
      </c>
      <c r="AF28" s="86">
        <v>2</v>
      </c>
    </row>
    <row r="29" spans="2:32" ht="18.75">
      <c r="B29" s="250">
        <v>11</v>
      </c>
      <c r="C29" s="250"/>
      <c r="D29" s="175"/>
      <c r="E29" s="262"/>
      <c r="F29" s="262"/>
      <c r="G29" s="254"/>
      <c r="H29" s="254"/>
      <c r="I29" s="254"/>
      <c r="J29" s="254"/>
      <c r="K29" s="254"/>
      <c r="L29" s="254"/>
      <c r="M29" s="254"/>
      <c r="N29" s="250" t="s">
        <v>430</v>
      </c>
      <c r="O29" s="250"/>
      <c r="P29" s="250"/>
      <c r="Q29" s="250"/>
      <c r="R29" s="250"/>
      <c r="S29" s="250"/>
      <c r="T29" s="250"/>
      <c r="U29" s="250"/>
      <c r="V29" s="250"/>
      <c r="W29" s="255"/>
      <c r="X29" s="255"/>
      <c r="Y29" s="255"/>
      <c r="Z29" s="255"/>
      <c r="AA29" s="255"/>
    </row>
    <row r="30" spans="2:32" ht="18.75">
      <c r="B30" s="250">
        <v>12</v>
      </c>
      <c r="C30" s="250"/>
      <c r="D30" s="175"/>
      <c r="E30" s="262"/>
      <c r="F30" s="262"/>
      <c r="G30" s="254"/>
      <c r="H30" s="254"/>
      <c r="I30" s="254"/>
      <c r="J30" s="254"/>
      <c r="K30" s="254"/>
      <c r="L30" s="254"/>
      <c r="M30" s="254"/>
      <c r="N30" s="250" t="s">
        <v>430</v>
      </c>
      <c r="O30" s="250"/>
      <c r="P30" s="250"/>
      <c r="Q30" s="250"/>
      <c r="R30" s="250"/>
      <c r="S30" s="250"/>
      <c r="T30" s="250"/>
      <c r="U30" s="250"/>
      <c r="V30" s="250"/>
      <c r="W30" s="255"/>
      <c r="X30" s="255"/>
      <c r="Y30" s="255"/>
      <c r="Z30" s="255"/>
      <c r="AA30" s="255"/>
    </row>
    <row r="31" spans="2:32" ht="18.75">
      <c r="B31" s="250">
        <v>13</v>
      </c>
      <c r="C31" s="250"/>
      <c r="D31" s="175"/>
      <c r="E31" s="262"/>
      <c r="F31" s="262"/>
      <c r="G31" s="254"/>
      <c r="H31" s="254"/>
      <c r="I31" s="254"/>
      <c r="J31" s="254"/>
      <c r="K31" s="254"/>
      <c r="L31" s="254"/>
      <c r="M31" s="254"/>
      <c r="N31" s="250" t="s">
        <v>430</v>
      </c>
      <c r="O31" s="250"/>
      <c r="P31" s="250"/>
      <c r="Q31" s="250"/>
      <c r="R31" s="250"/>
      <c r="S31" s="250"/>
      <c r="T31" s="250"/>
      <c r="U31" s="250"/>
      <c r="V31" s="250"/>
      <c r="W31" s="255"/>
      <c r="X31" s="255"/>
      <c r="Y31" s="255"/>
      <c r="Z31" s="255"/>
      <c r="AA31" s="255"/>
    </row>
    <row r="32" spans="2:32" ht="18.75">
      <c r="B32" s="250">
        <v>14</v>
      </c>
      <c r="C32" s="250"/>
      <c r="D32" s="175"/>
      <c r="E32" s="262"/>
      <c r="F32" s="262"/>
      <c r="G32" s="254"/>
      <c r="H32" s="254"/>
      <c r="I32" s="254"/>
      <c r="J32" s="254"/>
      <c r="K32" s="254"/>
      <c r="L32" s="254"/>
      <c r="M32" s="254"/>
      <c r="N32" s="250" t="s">
        <v>430</v>
      </c>
      <c r="O32" s="250"/>
      <c r="P32" s="250"/>
      <c r="Q32" s="250"/>
      <c r="R32" s="250"/>
      <c r="S32" s="250"/>
      <c r="T32" s="250"/>
      <c r="U32" s="250"/>
      <c r="V32" s="250"/>
      <c r="W32" s="255"/>
      <c r="X32" s="255"/>
      <c r="Y32" s="255"/>
      <c r="Z32" s="255"/>
      <c r="AA32" s="255"/>
    </row>
    <row r="33" spans="2:27" ht="18.75">
      <c r="B33" s="250">
        <v>15</v>
      </c>
      <c r="C33" s="250"/>
      <c r="D33" s="175"/>
      <c r="E33" s="262"/>
      <c r="F33" s="262"/>
      <c r="G33" s="254"/>
      <c r="H33" s="254"/>
      <c r="I33" s="254"/>
      <c r="J33" s="254"/>
      <c r="K33" s="254"/>
      <c r="L33" s="254"/>
      <c r="M33" s="254"/>
      <c r="N33" s="250" t="s">
        <v>430</v>
      </c>
      <c r="O33" s="250"/>
      <c r="P33" s="250"/>
      <c r="Q33" s="250"/>
      <c r="R33" s="250"/>
      <c r="S33" s="250"/>
      <c r="T33" s="250"/>
      <c r="U33" s="250"/>
      <c r="V33" s="250"/>
      <c r="W33" s="255"/>
      <c r="X33" s="255"/>
      <c r="Y33" s="255"/>
      <c r="Z33" s="255"/>
      <c r="AA33" s="255"/>
    </row>
    <row r="34" spans="2:27" ht="18.75">
      <c r="B34" s="250">
        <v>16</v>
      </c>
      <c r="C34" s="250"/>
      <c r="D34" s="175"/>
      <c r="E34" s="262"/>
      <c r="F34" s="262"/>
      <c r="G34" s="254"/>
      <c r="H34" s="254"/>
      <c r="I34" s="254"/>
      <c r="J34" s="254"/>
      <c r="K34" s="254"/>
      <c r="L34" s="254"/>
      <c r="M34" s="254"/>
      <c r="N34" s="250" t="s">
        <v>430</v>
      </c>
      <c r="O34" s="250"/>
      <c r="P34" s="250"/>
      <c r="Q34" s="250"/>
      <c r="R34" s="250"/>
      <c r="S34" s="250"/>
      <c r="T34" s="250"/>
      <c r="U34" s="250"/>
      <c r="V34" s="250"/>
      <c r="W34" s="255"/>
      <c r="X34" s="255"/>
      <c r="Y34" s="255"/>
      <c r="Z34" s="255"/>
      <c r="AA34" s="255"/>
    </row>
    <row r="35" spans="2:27" ht="18.75">
      <c r="B35" s="250">
        <v>17</v>
      </c>
      <c r="C35" s="250"/>
      <c r="D35" s="175"/>
      <c r="E35" s="262"/>
      <c r="F35" s="262"/>
      <c r="G35" s="254"/>
      <c r="H35" s="254"/>
      <c r="I35" s="254"/>
      <c r="J35" s="254"/>
      <c r="K35" s="254"/>
      <c r="L35" s="254"/>
      <c r="M35" s="254"/>
      <c r="N35" s="250" t="s">
        <v>430</v>
      </c>
      <c r="O35" s="250"/>
      <c r="P35" s="250"/>
      <c r="Q35" s="250"/>
      <c r="R35" s="250"/>
      <c r="S35" s="250"/>
      <c r="T35" s="250"/>
      <c r="U35" s="250"/>
      <c r="V35" s="250"/>
      <c r="W35" s="255"/>
      <c r="X35" s="255"/>
      <c r="Y35" s="255"/>
      <c r="Z35" s="255"/>
      <c r="AA35" s="255"/>
    </row>
    <row r="36" spans="2:27" ht="18.75">
      <c r="B36" s="250">
        <v>18</v>
      </c>
      <c r="C36" s="250"/>
      <c r="D36" s="175"/>
      <c r="E36" s="262"/>
      <c r="F36" s="262"/>
      <c r="G36" s="254"/>
      <c r="H36" s="254"/>
      <c r="I36" s="254"/>
      <c r="J36" s="254"/>
      <c r="K36" s="254"/>
      <c r="L36" s="254"/>
      <c r="M36" s="254"/>
      <c r="N36" s="250" t="s">
        <v>430</v>
      </c>
      <c r="O36" s="250"/>
      <c r="P36" s="250"/>
      <c r="Q36" s="250"/>
      <c r="R36" s="250"/>
      <c r="S36" s="250"/>
      <c r="T36" s="250"/>
      <c r="U36" s="250"/>
      <c r="V36" s="250"/>
      <c r="W36" s="255"/>
      <c r="X36" s="255"/>
      <c r="Y36" s="255"/>
      <c r="Z36" s="255"/>
      <c r="AA36" s="255"/>
    </row>
    <row r="37" spans="2:27" ht="18.75">
      <c r="B37" s="250">
        <v>19</v>
      </c>
      <c r="C37" s="250"/>
      <c r="D37" s="175"/>
      <c r="E37" s="262"/>
      <c r="F37" s="262"/>
      <c r="G37" s="254"/>
      <c r="H37" s="254"/>
      <c r="I37" s="254"/>
      <c r="J37" s="254"/>
      <c r="K37" s="254"/>
      <c r="L37" s="254"/>
      <c r="M37" s="254"/>
      <c r="N37" s="250" t="s">
        <v>430</v>
      </c>
      <c r="O37" s="250"/>
      <c r="P37" s="250"/>
      <c r="Q37" s="250"/>
      <c r="R37" s="250"/>
      <c r="S37" s="250"/>
      <c r="T37" s="250"/>
      <c r="U37" s="250"/>
      <c r="V37" s="250"/>
      <c r="W37" s="255"/>
      <c r="X37" s="255"/>
      <c r="Y37" s="255"/>
      <c r="Z37" s="255"/>
      <c r="AA37" s="255"/>
    </row>
    <row r="38" spans="2:27" ht="18.75">
      <c r="B38" s="250">
        <v>20</v>
      </c>
      <c r="C38" s="250"/>
      <c r="D38" s="175"/>
      <c r="E38" s="262"/>
      <c r="F38" s="262"/>
      <c r="G38" s="254"/>
      <c r="H38" s="254"/>
      <c r="I38" s="254"/>
      <c r="J38" s="254"/>
      <c r="K38" s="254"/>
      <c r="L38" s="254"/>
      <c r="M38" s="254"/>
      <c r="N38" s="250" t="s">
        <v>430</v>
      </c>
      <c r="O38" s="250"/>
      <c r="P38" s="250"/>
      <c r="Q38" s="250"/>
      <c r="R38" s="250"/>
      <c r="S38" s="250"/>
      <c r="T38" s="250"/>
      <c r="U38" s="250"/>
      <c r="V38" s="250"/>
      <c r="W38" s="255"/>
      <c r="X38" s="255"/>
      <c r="Y38" s="255"/>
      <c r="Z38" s="255"/>
      <c r="AA38" s="255"/>
    </row>
    <row r="39" spans="2:27" ht="18.75">
      <c r="B39" s="250">
        <v>21</v>
      </c>
      <c r="C39" s="250"/>
      <c r="D39" s="175"/>
      <c r="E39" s="262"/>
      <c r="F39" s="262"/>
      <c r="G39" s="254"/>
      <c r="H39" s="254"/>
      <c r="I39" s="254"/>
      <c r="J39" s="254"/>
      <c r="K39" s="254"/>
      <c r="L39" s="254"/>
      <c r="M39" s="254"/>
      <c r="N39" s="250" t="s">
        <v>430</v>
      </c>
      <c r="O39" s="250"/>
      <c r="P39" s="250"/>
      <c r="Q39" s="250"/>
      <c r="R39" s="250"/>
      <c r="S39" s="250"/>
      <c r="T39" s="250"/>
      <c r="U39" s="250"/>
      <c r="V39" s="250"/>
      <c r="W39" s="255"/>
      <c r="X39" s="255"/>
      <c r="Y39" s="255"/>
      <c r="Z39" s="255"/>
      <c r="AA39" s="255"/>
    </row>
  </sheetData>
  <sheetProtection algorithmName="SHA-512" hashValue="6nkJz64XAax9o8WGnCjO8L8XjTYQVAtS5+A+/nOICMIsJro4CjVW6Ed/DBnxaz4T3HJP0wYnzghSuEjO0fkdnw==" saltValue="6TXOEzGJhH3lKbPuzugHdA==" spinCount="100000" sheet="1" objects="1" scenarios="1" formatRows="0"/>
  <mergeCells count="144">
    <mergeCell ref="B39:C39"/>
    <mergeCell ref="E39:F39"/>
    <mergeCell ref="G39:M39"/>
    <mergeCell ref="N39:V39"/>
    <mergeCell ref="W39:AA39"/>
    <mergeCell ref="B37:C37"/>
    <mergeCell ref="E37:F37"/>
    <mergeCell ref="G37:M37"/>
    <mergeCell ref="N37:V37"/>
    <mergeCell ref="W37:AA37"/>
    <mergeCell ref="B38:C38"/>
    <mergeCell ref="E38:F38"/>
    <mergeCell ref="G38:M38"/>
    <mergeCell ref="N38:V38"/>
    <mergeCell ref="W38:AA38"/>
    <mergeCell ref="B36:C36"/>
    <mergeCell ref="E36:F36"/>
    <mergeCell ref="G36:M36"/>
    <mergeCell ref="N36:V36"/>
    <mergeCell ref="W36:AA36"/>
    <mergeCell ref="B34:C34"/>
    <mergeCell ref="E34:F34"/>
    <mergeCell ref="G34:M34"/>
    <mergeCell ref="N34:V34"/>
    <mergeCell ref="W34:AA34"/>
    <mergeCell ref="B35:C35"/>
    <mergeCell ref="E35:F35"/>
    <mergeCell ref="G35:M35"/>
    <mergeCell ref="N35:V35"/>
    <mergeCell ref="W35:AA35"/>
    <mergeCell ref="B32:C32"/>
    <mergeCell ref="E32:F32"/>
    <mergeCell ref="G32:M32"/>
    <mergeCell ref="N32:V32"/>
    <mergeCell ref="W32:AA32"/>
    <mergeCell ref="B33:C33"/>
    <mergeCell ref="E33:F33"/>
    <mergeCell ref="G33:M33"/>
    <mergeCell ref="N33:V33"/>
    <mergeCell ref="W33:AA33"/>
    <mergeCell ref="B30:C30"/>
    <mergeCell ref="E30:F30"/>
    <mergeCell ref="G30:M30"/>
    <mergeCell ref="N30:V30"/>
    <mergeCell ref="W30:AA30"/>
    <mergeCell ref="B31:C31"/>
    <mergeCell ref="E31:F31"/>
    <mergeCell ref="G31:M31"/>
    <mergeCell ref="N31:V31"/>
    <mergeCell ref="W31:AA31"/>
    <mergeCell ref="W28:AA28"/>
    <mergeCell ref="B29:C29"/>
    <mergeCell ref="E29:F29"/>
    <mergeCell ref="G29:M29"/>
    <mergeCell ref="N29:V29"/>
    <mergeCell ref="W29:AA29"/>
    <mergeCell ref="AD26:AD28"/>
    <mergeCell ref="B27:C27"/>
    <mergeCell ref="E27:F27"/>
    <mergeCell ref="G27:M27"/>
    <mergeCell ref="N27:V27"/>
    <mergeCell ref="W27:AA27"/>
    <mergeCell ref="B28:C28"/>
    <mergeCell ref="E28:F28"/>
    <mergeCell ref="G28:M28"/>
    <mergeCell ref="N28:V28"/>
    <mergeCell ref="W25:AA25"/>
    <mergeCell ref="B26:C26"/>
    <mergeCell ref="E26:F26"/>
    <mergeCell ref="G26:M26"/>
    <mergeCell ref="N26:V26"/>
    <mergeCell ref="W26:AA26"/>
    <mergeCell ref="AD23:AD25"/>
    <mergeCell ref="B24:C24"/>
    <mergeCell ref="E24:F24"/>
    <mergeCell ref="G24:M24"/>
    <mergeCell ref="N24:V24"/>
    <mergeCell ref="W24:AA24"/>
    <mergeCell ref="B25:C25"/>
    <mergeCell ref="E25:F25"/>
    <mergeCell ref="G25:M25"/>
    <mergeCell ref="N25:V25"/>
    <mergeCell ref="W22:AA22"/>
    <mergeCell ref="B23:C23"/>
    <mergeCell ref="E23:F23"/>
    <mergeCell ref="G23:M23"/>
    <mergeCell ref="N23:V23"/>
    <mergeCell ref="W23:AA23"/>
    <mergeCell ref="AD20:AD22"/>
    <mergeCell ref="B21:C21"/>
    <mergeCell ref="E21:F21"/>
    <mergeCell ref="G21:M21"/>
    <mergeCell ref="N21:V21"/>
    <mergeCell ref="W21:AA21"/>
    <mergeCell ref="B22:C22"/>
    <mergeCell ref="E22:F22"/>
    <mergeCell ref="G22:M22"/>
    <mergeCell ref="N22:V22"/>
    <mergeCell ref="B19:C19"/>
    <mergeCell ref="E19:F19"/>
    <mergeCell ref="G19:M19"/>
    <mergeCell ref="N19:V19"/>
    <mergeCell ref="W19:AA19"/>
    <mergeCell ref="B20:C20"/>
    <mergeCell ref="E20:F20"/>
    <mergeCell ref="G20:M20"/>
    <mergeCell ref="N20:V20"/>
    <mergeCell ref="W20:AA20"/>
    <mergeCell ref="B17:C18"/>
    <mergeCell ref="D17:D18"/>
    <mergeCell ref="E17:F18"/>
    <mergeCell ref="G17:V17"/>
    <mergeCell ref="W17:AA18"/>
    <mergeCell ref="G18:M18"/>
    <mergeCell ref="N18:V18"/>
    <mergeCell ref="V8:V9"/>
    <mergeCell ref="W8:W9"/>
    <mergeCell ref="X8:X9"/>
    <mergeCell ref="N9:O9"/>
    <mergeCell ref="Q9:R9"/>
    <mergeCell ref="C11:G15"/>
    <mergeCell ref="L11:O11"/>
    <mergeCell ref="M8:M9"/>
    <mergeCell ref="N8:O8"/>
    <mergeCell ref="Q8:R8"/>
    <mergeCell ref="S8:S9"/>
    <mergeCell ref="T8:T9"/>
    <mergeCell ref="U8:U9"/>
    <mergeCell ref="E8:E9"/>
    <mergeCell ref="F8:F9"/>
    <mergeCell ref="H8:H9"/>
    <mergeCell ref="I8:J9"/>
    <mergeCell ref="K8:K9"/>
    <mergeCell ref="L8:L9"/>
    <mergeCell ref="Y3:AA15"/>
    <mergeCell ref="C5:D6"/>
    <mergeCell ref="E5:H5"/>
    <mergeCell ref="I5:I6"/>
    <mergeCell ref="J5:L5"/>
    <mergeCell ref="M5:M6"/>
    <mergeCell ref="N5:P6"/>
    <mergeCell ref="E6:H6"/>
    <mergeCell ref="J6:L6"/>
    <mergeCell ref="C8:D9"/>
  </mergeCells>
  <phoneticPr fontId="9" type="noConversion"/>
  <printOptions horizontalCentered="1"/>
  <pageMargins left="0.19685039370078741" right="0.19685039370078741" top="0.39370078740157483" bottom="0.19685039370078741" header="0.39370078740157483" footer="0.19685039370078741"/>
  <pageSetup paperSize="9" scale="88" fitToWidth="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9806-AF3C-4F59-A535-2947C70BD585}">
  <dimension ref="A1:AF38"/>
  <sheetViews>
    <sheetView view="pageBreakPreview" zoomScale="91" zoomScaleNormal="100" zoomScaleSheetLayoutView="91" workbookViewId="0">
      <selection activeCell="Z1" sqref="Z1"/>
    </sheetView>
  </sheetViews>
  <sheetFormatPr defaultColWidth="9.84375" defaultRowHeight="14.25"/>
  <cols>
    <col min="1" max="1" width="1.1953125" style="5" customWidth="1"/>
    <col min="2" max="2" width="3.05859375" style="5" customWidth="1"/>
    <col min="3" max="3" width="6.51953125" style="5" customWidth="1"/>
    <col min="4" max="4" width="19.69140625" style="5" customWidth="1"/>
    <col min="5" max="5" width="12.63671875" style="5" customWidth="1"/>
    <col min="6" max="6" width="3.58984375" style="5" bestFit="1" customWidth="1"/>
    <col min="7" max="7" width="12.90625" style="5" bestFit="1" customWidth="1"/>
    <col min="8" max="8" width="3.58984375" style="5" customWidth="1"/>
    <col min="9" max="9" width="6.1171875" style="46" customWidth="1"/>
    <col min="10" max="10" width="6.3828125" style="20" customWidth="1"/>
    <col min="11" max="11" width="3.58984375" style="20" customWidth="1"/>
    <col min="12" max="12" width="3.85546875" style="20" customWidth="1"/>
    <col min="13" max="13" width="2.79296875" style="46" customWidth="1"/>
    <col min="14" max="14" width="2.39453125" style="20" customWidth="1"/>
    <col min="15" max="15" width="3.32421875" style="20" customWidth="1"/>
    <col min="16" max="16" width="3.58984375" style="20" customWidth="1"/>
    <col min="17" max="17" width="4.12109375" style="48" customWidth="1"/>
    <col min="18" max="18" width="3.32421875" style="49" customWidth="1"/>
    <col min="19" max="19" width="3.05859375" style="5" customWidth="1"/>
    <col min="20" max="20" width="1.859375" style="5" customWidth="1"/>
    <col min="21" max="21" width="4.12109375" style="8" customWidth="1"/>
    <col min="22" max="22" width="3.85546875" style="8" customWidth="1"/>
    <col min="23" max="23" width="4.12109375" style="8" customWidth="1"/>
    <col min="24" max="24" width="1.59375" style="8" customWidth="1"/>
    <col min="25" max="25" width="6.3828125" style="8" customWidth="1"/>
    <col min="26" max="26" width="2.79296875" style="8" customWidth="1"/>
    <col min="27" max="27" width="6.78515625" style="8" customWidth="1"/>
    <col min="28" max="28" width="2.125" style="8" customWidth="1"/>
    <col min="29" max="29" width="14.765625" style="8" customWidth="1"/>
    <col min="30" max="30" width="10.109375" style="8" hidden="1" customWidth="1"/>
    <col min="31" max="31" width="11.30859375" style="8" hidden="1" customWidth="1"/>
    <col min="32" max="32" width="5.984375" style="8" hidden="1" customWidth="1"/>
    <col min="33" max="33" width="9.84375" style="8" customWidth="1"/>
    <col min="34" max="16384" width="9.84375" style="8"/>
  </cols>
  <sheetData>
    <row r="1" spans="1:27" ht="20.25">
      <c r="B1" s="45" t="s">
        <v>84</v>
      </c>
      <c r="O1" s="47"/>
      <c r="P1" s="47"/>
      <c r="AA1" s="47"/>
    </row>
    <row r="2" spans="1:27" ht="20.25">
      <c r="B2" s="87" t="s">
        <v>143</v>
      </c>
    </row>
    <row r="3" spans="1:27" ht="8.25" customHeight="1">
      <c r="B3" s="51"/>
      <c r="C3" s="52"/>
      <c r="D3" s="52"/>
      <c r="E3" s="52"/>
      <c r="F3" s="52"/>
      <c r="G3" s="52"/>
      <c r="H3" s="52"/>
      <c r="I3" s="53"/>
      <c r="J3" s="54"/>
      <c r="K3" s="54"/>
      <c r="L3" s="54"/>
      <c r="M3" s="53"/>
      <c r="N3" s="54"/>
      <c r="O3" s="54"/>
      <c r="P3" s="54"/>
      <c r="Q3" s="55"/>
      <c r="R3" s="56"/>
      <c r="S3" s="57"/>
      <c r="T3" s="57"/>
      <c r="U3" s="52"/>
      <c r="V3" s="52"/>
      <c r="W3" s="52"/>
      <c r="X3" s="58"/>
      <c r="Y3" s="232" t="s">
        <v>86</v>
      </c>
      <c r="Z3" s="232"/>
      <c r="AA3" s="232"/>
    </row>
    <row r="4" spans="1:27" s="61" customFormat="1" ht="3" customHeight="1">
      <c r="A4" s="59"/>
      <c r="B4" s="60"/>
      <c r="I4" s="62"/>
      <c r="J4" s="63"/>
      <c r="K4" s="63"/>
      <c r="L4" s="63"/>
      <c r="M4" s="62"/>
      <c r="N4" s="63"/>
      <c r="O4" s="63"/>
      <c r="P4" s="63"/>
      <c r="Q4" s="64"/>
      <c r="R4" s="65"/>
      <c r="S4" s="59"/>
      <c r="T4" s="59"/>
      <c r="X4" s="66"/>
      <c r="Y4" s="232"/>
      <c r="Z4" s="232"/>
      <c r="AA4" s="232"/>
    </row>
    <row r="5" spans="1:27" s="61" customFormat="1" ht="14.25" customHeight="1">
      <c r="A5" s="59"/>
      <c r="B5" s="60"/>
      <c r="C5" s="240" t="s">
        <v>144</v>
      </c>
      <c r="D5" s="240"/>
      <c r="E5" s="234" t="s">
        <v>145</v>
      </c>
      <c r="F5" s="234"/>
      <c r="G5" s="234"/>
      <c r="H5" s="234"/>
      <c r="I5" s="235" t="s">
        <v>89</v>
      </c>
      <c r="J5" s="236" t="str">
        <f>IF(SUM(G20:T38)=0, "", SUM(G20:T38))</f>
        <v/>
      </c>
      <c r="K5" s="236"/>
      <c r="L5" s="236"/>
      <c r="M5" s="235" t="s">
        <v>89</v>
      </c>
      <c r="N5" s="237" t="str">
        <f>IFERROR((J5/J6)*100, "")</f>
        <v/>
      </c>
      <c r="O5" s="237"/>
      <c r="P5" s="237"/>
      <c r="Q5" s="64"/>
      <c r="R5" s="65"/>
      <c r="S5" s="59"/>
      <c r="T5" s="59"/>
      <c r="X5" s="66"/>
      <c r="Y5" s="232"/>
      <c r="Z5" s="232"/>
      <c r="AA5" s="232"/>
    </row>
    <row r="6" spans="1:27" s="61" customFormat="1" ht="14.25" customHeight="1">
      <c r="A6" s="59"/>
      <c r="B6" s="60"/>
      <c r="C6" s="240"/>
      <c r="D6" s="240"/>
      <c r="E6" s="238" t="s">
        <v>146</v>
      </c>
      <c r="F6" s="238"/>
      <c r="G6" s="238"/>
      <c r="H6" s="238"/>
      <c r="I6" s="235"/>
      <c r="J6" s="239" t="str">
        <f>IF(SUM(G19:T38)=0, "", SUM(G19:T38))</f>
        <v/>
      </c>
      <c r="K6" s="239"/>
      <c r="L6" s="239"/>
      <c r="M6" s="235"/>
      <c r="N6" s="237"/>
      <c r="O6" s="237"/>
      <c r="P6" s="237"/>
      <c r="Q6" s="64"/>
      <c r="R6" s="65"/>
      <c r="S6" s="59"/>
      <c r="T6" s="59"/>
      <c r="X6" s="66"/>
      <c r="Y6" s="232"/>
      <c r="Z6" s="232"/>
      <c r="AA6" s="232"/>
    </row>
    <row r="7" spans="1:27" s="61" customFormat="1" ht="4.5" customHeight="1">
      <c r="A7" s="59"/>
      <c r="B7" s="60"/>
      <c r="I7" s="62"/>
      <c r="J7" s="63"/>
      <c r="K7" s="63"/>
      <c r="L7" s="63"/>
      <c r="M7" s="62"/>
      <c r="N7" s="63"/>
      <c r="O7" s="63"/>
      <c r="P7" s="63"/>
      <c r="Q7" s="64"/>
      <c r="R7" s="65"/>
      <c r="S7" s="59"/>
      <c r="T7" s="59"/>
      <c r="X7" s="66"/>
      <c r="Y7" s="232"/>
      <c r="Z7" s="232"/>
      <c r="AA7" s="232"/>
    </row>
    <row r="8" spans="1:27" s="71" customFormat="1" ht="14.25" customHeight="1">
      <c r="A8" s="67"/>
      <c r="B8" s="68"/>
      <c r="C8" s="266" t="s">
        <v>147</v>
      </c>
      <c r="D8" s="266"/>
      <c r="E8" s="240" t="s">
        <v>148</v>
      </c>
      <c r="F8" s="235" t="s">
        <v>93</v>
      </c>
      <c r="G8" s="70" t="s">
        <v>149</v>
      </c>
      <c r="H8" s="235" t="s">
        <v>95</v>
      </c>
      <c r="I8" s="240" t="s">
        <v>150</v>
      </c>
      <c r="J8" s="240"/>
      <c r="K8" s="235" t="s">
        <v>89</v>
      </c>
      <c r="L8" s="245" t="str">
        <f>IF(N5="","",IF('壹、清潔生產評估背景資訊'!C8="硬板",IF($N$5&gt;=AE20,AF20,IF($N$5&gt;=AE21,AF21,IF($N$5&gt;=AE22,AF22,0))),IF('壹、清潔生產評估背景資訊'!C8="軟板",IF($N$5&gt;=AE23,AF23,IF($N$5&gt;=AE24,AF24,IF($N$5&gt;=AE25,AF25,0))),IF('壹、清潔生產評估背景資訊'!C8="HDI",IF($N$5&gt;=AE26,AF26,IF($N$5&gt;=AE27,AF27,IF($N$5&gt;=AE28,AF28,0))),""))))</f>
        <v/>
      </c>
      <c r="M8" s="235" t="s">
        <v>93</v>
      </c>
      <c r="N8" s="243" t="str">
        <f>IF(N5="", "",IF('壹、清潔生產評估背景資訊'!C8="硬板",IF($N$5&lt;AE22,0,$N$5),IF('壹、清潔生產評估背景資訊'!C8="軟板",IF($N$5&lt;AE25,0,$N$5),IF('壹、清潔生產評估背景資訊'!C8="HDI",IF($N$5&lt;AE28,0,$N$5),""))))</f>
        <v/>
      </c>
      <c r="O8" s="243"/>
      <c r="P8" s="70" t="s">
        <v>97</v>
      </c>
      <c r="Q8" s="243" t="str">
        <f>IF(N5="","",IF('壹、清潔生產評估背景資訊'!C8="硬板",IF($N$5&gt;=AE20, AE20, IF($N$5&gt;=AE21, AE21, IF($N$5&gt;=AE22, AE22, 0))),IF('壹、清潔生產評估背景資訊'!C8="軟板",IF($N$5&gt;=AE23, AE23, IF($N$5&gt;=AE24, AE24, IF($N$5&gt;=AE25, AE25, 0))),IF('壹、清潔生產評估背景資訊'!C8="HDI",IF($N$5&gt;=AE26, AE26, IF($N$5&gt;=AE27, AE27, IF($N$5&gt;=AE28, AE28, 0))), ""))))</f>
        <v/>
      </c>
      <c r="R8" s="243"/>
      <c r="S8" s="235" t="s">
        <v>95</v>
      </c>
      <c r="T8" s="240" t="s">
        <v>98</v>
      </c>
      <c r="U8" s="245" t="str">
        <f>IF(N5="","",IF('壹、清潔生產評估背景資訊'!C8="硬板",IF($N$5&gt;=AE20,AF20, IF($N$5&gt;=AE21, AF20, IF($N$5&gt;AE22, AF21,IF($N$5=AE22,AF22,IF($N$5&lt;AE22, 0))))),IF('壹、清潔生產評估背景資訊'!C8="軟板",IF($N$5&gt;=AE23,AF23, IF($N$5&gt;=AE24, AF23, IF($N$5&gt;AE25, AF24,IF($N$5=AE25,AF25,IF($N$5&lt;AE25, 0))))),IF('壹、清潔生產評估背景資訊'!C8="HDI",IF($N$5&gt;=AE26,AF26, IF($N$5&gt;=AE27, AF26,IF($N$5&gt;AE28, AF27,IF($N$5=AE28,AF28,IF($N$5&lt;AE28, 0))))),""))))</f>
        <v/>
      </c>
      <c r="V8" s="240" t="s">
        <v>97</v>
      </c>
      <c r="W8" s="245" t="str">
        <f>IF(N5="","",IF('壹、清潔生產評估背景資訊'!C8="硬板",IF($N$5&gt;=AE20, AF20,IF($N$5&gt;=AE21, AF21, IF($N$5&gt;=AE22,AF22, 0))),IF('壹、清潔生產評估背景資訊'!C8="軟板",IF($N$5&gt;=AE23, AF23,IF($N$5&gt;=AE24, AF24, IF($N$5&gt;=AE25,AF25, 0))),IF('壹、清潔生產評估背景資訊'!C8="HDI",IF($N$5&gt;=AE26, AF26,IF($N$5&gt;=AE27, AF27, IF($N$5&gt;=AE28,AF28, 0))),""))))</f>
        <v/>
      </c>
      <c r="X8" s="246" t="s">
        <v>99</v>
      </c>
      <c r="Y8" s="232"/>
      <c r="Z8" s="232"/>
      <c r="AA8" s="232"/>
    </row>
    <row r="9" spans="1:27" s="71" customFormat="1" ht="14.25" customHeight="1">
      <c r="A9" s="67"/>
      <c r="B9" s="68"/>
      <c r="C9" s="266"/>
      <c r="D9" s="266"/>
      <c r="E9" s="240"/>
      <c r="F9" s="235"/>
      <c r="G9" s="72" t="s">
        <v>151</v>
      </c>
      <c r="H9" s="235"/>
      <c r="I9" s="240"/>
      <c r="J9" s="240"/>
      <c r="K9" s="235"/>
      <c r="L9" s="245"/>
      <c r="M9" s="235"/>
      <c r="N9" s="260" t="str">
        <f>IF(N5="","",IF('壹、清潔生產評估背景資訊'!C8="硬板",IF($N$5&gt;=AE20,AE20,IF($N$5&gt;=AE21,AE20,IF($N$5&gt;AE22,AE21,IF($N$5=AE22,AE22,0)))),IF('壹、清潔生產評估背景資訊'!C8="軟板",IF($N$5&gt;=AE23,AE23,IF($N$5&gt;=AE24,AE23,IF($N$5&gt;AE25,AE24,IF($N$5=AE25,AE25,0)))),IF('壹、清潔生產評估背景資訊'!C8="HDI",IF($N$5&gt;=AE26,AE26,IF($N$5&gt;=AE27,AE26,IF($N$5&gt;AE28,AE27,IF($N$5=AE28,AE28,0)))),""))))</f>
        <v/>
      </c>
      <c r="O9" s="260"/>
      <c r="P9" s="72" t="s">
        <v>97</v>
      </c>
      <c r="Q9" s="261" t="str">
        <f>IF(N5="","",IF('壹、清潔生產評估背景資訊'!C8="硬板",IF($N$5&gt;=AE20, AE20, IF($N$5&gt;=AE21, AE21, IF($N$5&gt;=AE22, AE22, 0))),IF('壹、清潔生產評估背景資訊'!C8="軟板",IF($N$5&gt;=AE23, AE23, IF($N$5&gt;=AE24, AE24, IF($N$5&gt;=AE25, AE25, 0))),IF('壹、清潔生產評估背景資訊'!C8="HDI",IF($N$5&gt;=AE26, AE26, IF($N$5&gt;=AE27, AE27, IF($N$5&gt;=AE28, AE28, 0))), ""))))</f>
        <v/>
      </c>
      <c r="R9" s="261"/>
      <c r="S9" s="235"/>
      <c r="T9" s="240"/>
      <c r="U9" s="245"/>
      <c r="V9" s="240"/>
      <c r="W9" s="245"/>
      <c r="X9" s="246"/>
      <c r="Y9" s="232"/>
      <c r="Z9" s="232"/>
      <c r="AA9" s="232"/>
    </row>
    <row r="10" spans="1:27" s="71" customFormat="1" ht="6.75" customHeight="1">
      <c r="A10" s="67"/>
      <c r="B10" s="73"/>
      <c r="C10" s="67"/>
      <c r="D10" s="67"/>
      <c r="E10" s="67"/>
      <c r="F10" s="67"/>
      <c r="G10" s="67"/>
      <c r="H10" s="67"/>
      <c r="I10" s="74"/>
      <c r="J10" s="74"/>
      <c r="K10" s="75"/>
      <c r="L10" s="75"/>
      <c r="M10" s="75"/>
      <c r="N10" s="74"/>
      <c r="O10" s="75"/>
      <c r="P10" s="75"/>
      <c r="Q10" s="75"/>
      <c r="R10" s="76"/>
      <c r="S10" s="77"/>
      <c r="T10" s="67"/>
      <c r="U10" s="67"/>
      <c r="Y10" s="232"/>
      <c r="Z10" s="232"/>
      <c r="AA10" s="232"/>
    </row>
    <row r="11" spans="1:27" s="71" customFormat="1" ht="14.25" customHeight="1">
      <c r="A11" s="67"/>
      <c r="B11" s="73"/>
      <c r="C11" s="241" t="s">
        <v>152</v>
      </c>
      <c r="D11" s="241"/>
      <c r="E11" s="241"/>
      <c r="F11" s="241"/>
      <c r="G11" s="241"/>
      <c r="H11" s="67"/>
      <c r="I11" s="74"/>
      <c r="J11" s="74"/>
      <c r="K11" s="75" t="s">
        <v>89</v>
      </c>
      <c r="L11" s="242" t="str">
        <f>IF(N5="","",IF('壹、清潔生產評估背景資訊'!C8="硬板",IF($N$5&gt;=AE20,AF20,IF($N$5&lt;AE22,0,IF($N$5=AE22,AF22,L8+((N8-Q8)/(N9-Q9))*(U8-W8)))),IF('壹、清潔生產評估背景資訊'!C8="軟板",IF($N$5&gt;=AE23,AF23,IF($N$5&lt;AE25,0,IF($N$5=AE25,AF25,L8+((N8-Q8)/(N9-Q9))*(U8-W8)))),IF('壹、清潔生產評估背景資訊'!C8="HDI",IF($N$5&gt;=AE26,AF26,IF($N$5&lt;AE28,0,IF($N$5=AE28,AF28,L8+((N8-Q8)/(N9-Q9))*(U8-W8)))),""))))</f>
        <v/>
      </c>
      <c r="M11" s="242"/>
      <c r="N11" s="242"/>
      <c r="O11" s="242"/>
      <c r="P11" s="75"/>
      <c r="Q11" s="75"/>
      <c r="R11" s="76"/>
      <c r="S11" s="77"/>
      <c r="T11" s="67"/>
      <c r="U11" s="67"/>
      <c r="Y11" s="232"/>
      <c r="Z11" s="232"/>
      <c r="AA11" s="232"/>
    </row>
    <row r="12" spans="1:27" s="71" customFormat="1" ht="14.25" customHeight="1">
      <c r="A12" s="67"/>
      <c r="B12" s="73"/>
      <c r="C12" s="241"/>
      <c r="D12" s="241"/>
      <c r="E12" s="241"/>
      <c r="F12" s="241"/>
      <c r="G12" s="241"/>
      <c r="H12" s="67"/>
      <c r="I12" s="74"/>
      <c r="J12" s="74"/>
      <c r="K12" s="75"/>
      <c r="L12" s="69"/>
      <c r="M12" s="69"/>
      <c r="N12" s="69"/>
      <c r="O12" s="69"/>
      <c r="P12" s="75"/>
      <c r="Q12" s="75"/>
      <c r="R12" s="76"/>
      <c r="S12" s="77"/>
      <c r="T12" s="67"/>
      <c r="U12" s="67"/>
      <c r="Y12" s="232"/>
      <c r="Z12" s="232"/>
      <c r="AA12" s="232"/>
    </row>
    <row r="13" spans="1:27" s="71" customFormat="1" ht="14.25" customHeight="1">
      <c r="A13" s="67"/>
      <c r="B13" s="73"/>
      <c r="C13" s="241"/>
      <c r="D13" s="241"/>
      <c r="E13" s="241"/>
      <c r="F13" s="241"/>
      <c r="G13" s="241"/>
      <c r="H13" s="67"/>
      <c r="I13" s="74"/>
      <c r="J13" s="74"/>
      <c r="K13" s="75"/>
      <c r="L13" s="69"/>
      <c r="M13" s="69"/>
      <c r="N13" s="69"/>
      <c r="O13" s="69"/>
      <c r="P13" s="75"/>
      <c r="Q13" s="75"/>
      <c r="R13" s="76"/>
      <c r="S13" s="77"/>
      <c r="T13" s="67"/>
      <c r="U13" s="67"/>
      <c r="Y13" s="232"/>
      <c r="Z13" s="232"/>
      <c r="AA13" s="232"/>
    </row>
    <row r="14" spans="1:27" s="71" customFormat="1" ht="24.75" customHeight="1">
      <c r="A14" s="67"/>
      <c r="B14" s="73"/>
      <c r="C14" s="241"/>
      <c r="D14" s="241"/>
      <c r="E14" s="241"/>
      <c r="F14" s="241"/>
      <c r="G14" s="241"/>
      <c r="H14" s="67"/>
      <c r="I14" s="74"/>
      <c r="J14" s="74"/>
      <c r="K14" s="69"/>
      <c r="P14" s="75"/>
      <c r="Q14" s="75"/>
      <c r="R14" s="76"/>
      <c r="S14" s="77"/>
      <c r="T14" s="67"/>
      <c r="U14" s="67"/>
      <c r="Y14" s="232"/>
      <c r="Z14" s="232"/>
      <c r="AA14" s="232"/>
    </row>
    <row r="15" spans="1:27" s="19" customFormat="1">
      <c r="A15" s="7"/>
      <c r="B15" s="78"/>
      <c r="C15" s="241"/>
      <c r="D15" s="241"/>
      <c r="E15" s="241"/>
      <c r="F15" s="241"/>
      <c r="G15" s="241"/>
      <c r="H15" s="79"/>
      <c r="I15" s="80"/>
      <c r="J15" s="80"/>
      <c r="K15" s="81"/>
      <c r="L15" s="81"/>
      <c r="M15" s="81"/>
      <c r="N15" s="80"/>
      <c r="O15" s="81"/>
      <c r="P15" s="81"/>
      <c r="Q15" s="81"/>
      <c r="R15" s="82"/>
      <c r="S15" s="83"/>
      <c r="T15" s="79"/>
      <c r="U15" s="79"/>
      <c r="V15" s="84"/>
      <c r="W15" s="84"/>
      <c r="X15" s="84"/>
      <c r="Y15" s="232"/>
      <c r="Z15" s="232"/>
      <c r="AA15" s="232"/>
    </row>
    <row r="17" spans="2:32" ht="17.25">
      <c r="B17" s="249" t="s">
        <v>102</v>
      </c>
      <c r="C17" s="249"/>
      <c r="D17" s="249" t="s">
        <v>153</v>
      </c>
      <c r="E17" s="249" t="s">
        <v>154</v>
      </c>
      <c r="F17" s="249"/>
      <c r="G17" s="250" t="s">
        <v>104</v>
      </c>
      <c r="H17" s="250"/>
      <c r="I17" s="250"/>
      <c r="J17" s="250"/>
      <c r="K17" s="250"/>
      <c r="L17" s="250"/>
      <c r="M17" s="250"/>
      <c r="N17" s="250"/>
      <c r="O17" s="250"/>
      <c r="P17" s="250"/>
      <c r="Q17" s="250"/>
      <c r="R17" s="250"/>
      <c r="S17" s="250"/>
      <c r="T17" s="250"/>
      <c r="U17" s="250"/>
      <c r="V17" s="250"/>
      <c r="W17" s="251" t="s">
        <v>105</v>
      </c>
      <c r="X17" s="251"/>
      <c r="Y17" s="251"/>
      <c r="Z17" s="251"/>
      <c r="AA17" s="251"/>
    </row>
    <row r="18" spans="2:32" ht="17.25">
      <c r="B18" s="249"/>
      <c r="C18" s="249"/>
      <c r="D18" s="249"/>
      <c r="E18" s="249"/>
      <c r="F18" s="249"/>
      <c r="G18" s="250" t="s">
        <v>155</v>
      </c>
      <c r="H18" s="250"/>
      <c r="I18" s="250"/>
      <c r="J18" s="250"/>
      <c r="K18" s="250"/>
      <c r="L18" s="250"/>
      <c r="M18" s="250"/>
      <c r="N18" s="250"/>
      <c r="O18" s="250"/>
      <c r="P18" s="250"/>
      <c r="Q18" s="250"/>
      <c r="R18" s="250"/>
      <c r="S18" s="250"/>
      <c r="T18" s="250"/>
      <c r="U18" s="250" t="s">
        <v>107</v>
      </c>
      <c r="V18" s="250"/>
      <c r="W18" s="251"/>
      <c r="X18" s="251"/>
      <c r="Y18" s="251"/>
      <c r="Z18" s="251"/>
      <c r="AA18" s="251"/>
    </row>
    <row r="19" spans="2:32" ht="17.25">
      <c r="B19" s="268"/>
      <c r="C19" s="268"/>
      <c r="D19" s="88" t="s">
        <v>156</v>
      </c>
      <c r="E19" s="269" t="s">
        <v>157</v>
      </c>
      <c r="F19" s="269"/>
      <c r="G19" s="270"/>
      <c r="H19" s="270"/>
      <c r="I19" s="270"/>
      <c r="J19" s="270"/>
      <c r="K19" s="270"/>
      <c r="L19" s="270"/>
      <c r="M19" s="270"/>
      <c r="N19" s="270"/>
      <c r="O19" s="270"/>
      <c r="P19" s="270"/>
      <c r="Q19" s="270"/>
      <c r="R19" s="270"/>
      <c r="S19" s="270"/>
      <c r="T19" s="270"/>
      <c r="U19" s="269" t="s">
        <v>158</v>
      </c>
      <c r="V19" s="269"/>
      <c r="W19" s="271"/>
      <c r="X19" s="271"/>
      <c r="Y19" s="271"/>
      <c r="Z19" s="271"/>
      <c r="AA19" s="271"/>
      <c r="AD19" s="85" t="s">
        <v>110</v>
      </c>
      <c r="AE19" s="85" t="s">
        <v>159</v>
      </c>
      <c r="AF19" s="85" t="s">
        <v>112</v>
      </c>
    </row>
    <row r="20" spans="2:32" ht="17.25">
      <c r="B20" s="250">
        <v>1</v>
      </c>
      <c r="C20" s="250"/>
      <c r="D20" s="175"/>
      <c r="E20" s="262"/>
      <c r="F20" s="262"/>
      <c r="G20" s="254"/>
      <c r="H20" s="254"/>
      <c r="I20" s="254"/>
      <c r="J20" s="254"/>
      <c r="K20" s="254"/>
      <c r="L20" s="254"/>
      <c r="M20" s="254"/>
      <c r="N20" s="254"/>
      <c r="O20" s="254"/>
      <c r="P20" s="254"/>
      <c r="Q20" s="254"/>
      <c r="R20" s="254"/>
      <c r="S20" s="254"/>
      <c r="T20" s="254"/>
      <c r="U20" s="251" t="s">
        <v>430</v>
      </c>
      <c r="V20" s="251"/>
      <c r="W20" s="255"/>
      <c r="X20" s="255"/>
      <c r="Y20" s="255"/>
      <c r="Z20" s="255"/>
      <c r="AA20" s="255"/>
      <c r="AD20" s="251" t="s">
        <v>114</v>
      </c>
      <c r="AE20" s="85">
        <v>7.73</v>
      </c>
      <c r="AF20" s="86">
        <v>8</v>
      </c>
    </row>
    <row r="21" spans="2:32" ht="17.25">
      <c r="B21" s="250">
        <v>2</v>
      </c>
      <c r="C21" s="250"/>
      <c r="D21" s="175"/>
      <c r="E21" s="262"/>
      <c r="F21" s="262"/>
      <c r="G21" s="254"/>
      <c r="H21" s="254"/>
      <c r="I21" s="254"/>
      <c r="J21" s="254"/>
      <c r="K21" s="254"/>
      <c r="L21" s="254"/>
      <c r="M21" s="254"/>
      <c r="N21" s="254"/>
      <c r="O21" s="254"/>
      <c r="P21" s="254"/>
      <c r="Q21" s="254"/>
      <c r="R21" s="254"/>
      <c r="S21" s="254"/>
      <c r="T21" s="254"/>
      <c r="U21" s="251" t="s">
        <v>430</v>
      </c>
      <c r="V21" s="251"/>
      <c r="W21" s="255"/>
      <c r="X21" s="255"/>
      <c r="Y21" s="255"/>
      <c r="Z21" s="255"/>
      <c r="AA21" s="255"/>
      <c r="AD21" s="251"/>
      <c r="AE21" s="85">
        <v>3.57</v>
      </c>
      <c r="AF21" s="86">
        <v>5</v>
      </c>
    </row>
    <row r="22" spans="2:32" ht="17.25">
      <c r="B22" s="250">
        <v>3</v>
      </c>
      <c r="C22" s="250"/>
      <c r="D22" s="175"/>
      <c r="E22" s="262"/>
      <c r="F22" s="262"/>
      <c r="G22" s="254"/>
      <c r="H22" s="254"/>
      <c r="I22" s="254"/>
      <c r="J22" s="254"/>
      <c r="K22" s="254"/>
      <c r="L22" s="254"/>
      <c r="M22" s="254"/>
      <c r="N22" s="254"/>
      <c r="O22" s="254"/>
      <c r="P22" s="254"/>
      <c r="Q22" s="254"/>
      <c r="R22" s="254"/>
      <c r="S22" s="254"/>
      <c r="T22" s="254"/>
      <c r="U22" s="251" t="s">
        <v>430</v>
      </c>
      <c r="V22" s="251"/>
      <c r="W22" s="255"/>
      <c r="X22" s="255"/>
      <c r="Y22" s="255"/>
      <c r="Z22" s="255"/>
      <c r="AA22" s="255"/>
      <c r="AD22" s="251"/>
      <c r="AE22" s="85">
        <v>0.79</v>
      </c>
      <c r="AF22" s="86">
        <v>2</v>
      </c>
    </row>
    <row r="23" spans="2:32" ht="17.25">
      <c r="B23" s="250">
        <v>4</v>
      </c>
      <c r="C23" s="250"/>
      <c r="D23" s="175"/>
      <c r="E23" s="262"/>
      <c r="F23" s="262"/>
      <c r="G23" s="254"/>
      <c r="H23" s="254"/>
      <c r="I23" s="254"/>
      <c r="J23" s="254"/>
      <c r="K23" s="254"/>
      <c r="L23" s="254"/>
      <c r="M23" s="254"/>
      <c r="N23" s="254"/>
      <c r="O23" s="254"/>
      <c r="P23" s="254"/>
      <c r="Q23" s="254"/>
      <c r="R23" s="254"/>
      <c r="S23" s="254"/>
      <c r="T23" s="254"/>
      <c r="U23" s="251" t="s">
        <v>430</v>
      </c>
      <c r="V23" s="251"/>
      <c r="W23" s="255"/>
      <c r="X23" s="255"/>
      <c r="Y23" s="255"/>
      <c r="Z23" s="255"/>
      <c r="AA23" s="255"/>
      <c r="AD23" s="251" t="s">
        <v>116</v>
      </c>
      <c r="AE23" s="85">
        <v>41.03</v>
      </c>
      <c r="AF23" s="86">
        <v>8</v>
      </c>
    </row>
    <row r="24" spans="2:32" ht="17.25">
      <c r="B24" s="250">
        <v>5</v>
      </c>
      <c r="C24" s="250"/>
      <c r="D24" s="175"/>
      <c r="E24" s="262"/>
      <c r="F24" s="262"/>
      <c r="G24" s="254"/>
      <c r="H24" s="254"/>
      <c r="I24" s="254"/>
      <c r="J24" s="254"/>
      <c r="K24" s="254"/>
      <c r="L24" s="254"/>
      <c r="M24" s="254"/>
      <c r="N24" s="254"/>
      <c r="O24" s="254"/>
      <c r="P24" s="254"/>
      <c r="Q24" s="254"/>
      <c r="R24" s="254"/>
      <c r="S24" s="254"/>
      <c r="T24" s="254"/>
      <c r="U24" s="251" t="s">
        <v>430</v>
      </c>
      <c r="V24" s="251"/>
      <c r="W24" s="255"/>
      <c r="X24" s="255"/>
      <c r="Y24" s="255"/>
      <c r="Z24" s="255"/>
      <c r="AA24" s="255"/>
      <c r="AD24" s="251"/>
      <c r="AE24" s="85">
        <v>28.9</v>
      </c>
      <c r="AF24" s="86">
        <v>5</v>
      </c>
    </row>
    <row r="25" spans="2:32" ht="17.25">
      <c r="B25" s="250">
        <v>6</v>
      </c>
      <c r="C25" s="250"/>
      <c r="D25" s="175"/>
      <c r="E25" s="262"/>
      <c r="F25" s="262"/>
      <c r="G25" s="254"/>
      <c r="H25" s="254"/>
      <c r="I25" s="254"/>
      <c r="J25" s="254"/>
      <c r="K25" s="254"/>
      <c r="L25" s="254"/>
      <c r="M25" s="254"/>
      <c r="N25" s="254"/>
      <c r="O25" s="254"/>
      <c r="P25" s="254"/>
      <c r="Q25" s="254"/>
      <c r="R25" s="254"/>
      <c r="S25" s="254"/>
      <c r="T25" s="254"/>
      <c r="U25" s="251" t="s">
        <v>430</v>
      </c>
      <c r="V25" s="251"/>
      <c r="W25" s="255"/>
      <c r="X25" s="255"/>
      <c r="Y25" s="255"/>
      <c r="Z25" s="255"/>
      <c r="AA25" s="255"/>
      <c r="AD25" s="251"/>
      <c r="AE25" s="85">
        <v>16.77</v>
      </c>
      <c r="AF25" s="86">
        <v>2</v>
      </c>
    </row>
    <row r="26" spans="2:32" ht="17.25">
      <c r="B26" s="250">
        <v>7</v>
      </c>
      <c r="C26" s="250"/>
      <c r="D26" s="175"/>
      <c r="E26" s="262"/>
      <c r="F26" s="262"/>
      <c r="G26" s="254"/>
      <c r="H26" s="254"/>
      <c r="I26" s="254"/>
      <c r="J26" s="254"/>
      <c r="K26" s="254"/>
      <c r="L26" s="254"/>
      <c r="M26" s="254"/>
      <c r="N26" s="254"/>
      <c r="O26" s="254"/>
      <c r="P26" s="254"/>
      <c r="Q26" s="254"/>
      <c r="R26" s="254"/>
      <c r="S26" s="254"/>
      <c r="T26" s="254"/>
      <c r="U26" s="251" t="s">
        <v>430</v>
      </c>
      <c r="V26" s="251"/>
      <c r="W26" s="255"/>
      <c r="X26" s="255"/>
      <c r="Y26" s="255"/>
      <c r="Z26" s="255"/>
      <c r="AA26" s="255"/>
      <c r="AD26" s="251" t="s">
        <v>117</v>
      </c>
      <c r="AE26" s="85">
        <v>23.77</v>
      </c>
      <c r="AF26" s="86">
        <v>8</v>
      </c>
    </row>
    <row r="27" spans="2:32" ht="17.25">
      <c r="B27" s="250">
        <v>8</v>
      </c>
      <c r="C27" s="250"/>
      <c r="D27" s="175"/>
      <c r="E27" s="262"/>
      <c r="F27" s="262"/>
      <c r="G27" s="254"/>
      <c r="H27" s="254"/>
      <c r="I27" s="254"/>
      <c r="J27" s="254"/>
      <c r="K27" s="254"/>
      <c r="L27" s="254"/>
      <c r="M27" s="254"/>
      <c r="N27" s="254"/>
      <c r="O27" s="254"/>
      <c r="P27" s="254"/>
      <c r="Q27" s="254"/>
      <c r="R27" s="254"/>
      <c r="S27" s="254"/>
      <c r="T27" s="254"/>
      <c r="U27" s="251" t="s">
        <v>430</v>
      </c>
      <c r="V27" s="251"/>
      <c r="W27" s="255"/>
      <c r="X27" s="255"/>
      <c r="Y27" s="255"/>
      <c r="Z27" s="255"/>
      <c r="AA27" s="255"/>
      <c r="AD27" s="251"/>
      <c r="AE27" s="85">
        <v>21.3</v>
      </c>
      <c r="AF27" s="86">
        <v>5</v>
      </c>
    </row>
    <row r="28" spans="2:32" ht="17.25">
      <c r="B28" s="250">
        <v>9</v>
      </c>
      <c r="C28" s="250"/>
      <c r="D28" s="175"/>
      <c r="E28" s="262"/>
      <c r="F28" s="262"/>
      <c r="G28" s="254"/>
      <c r="H28" s="254"/>
      <c r="I28" s="254"/>
      <c r="J28" s="254"/>
      <c r="K28" s="254"/>
      <c r="L28" s="254"/>
      <c r="M28" s="254"/>
      <c r="N28" s="254"/>
      <c r="O28" s="254"/>
      <c r="P28" s="254"/>
      <c r="Q28" s="254"/>
      <c r="R28" s="254"/>
      <c r="S28" s="254"/>
      <c r="T28" s="254"/>
      <c r="U28" s="251" t="s">
        <v>430</v>
      </c>
      <c r="V28" s="251"/>
      <c r="W28" s="255"/>
      <c r="X28" s="255"/>
      <c r="Y28" s="255"/>
      <c r="Z28" s="255"/>
      <c r="AA28" s="255"/>
      <c r="AD28" s="251"/>
      <c r="AE28" s="85">
        <v>18.829999999999998</v>
      </c>
      <c r="AF28" s="86">
        <v>2</v>
      </c>
    </row>
    <row r="29" spans="2:32" ht="17.25">
      <c r="B29" s="250">
        <v>10</v>
      </c>
      <c r="C29" s="250"/>
      <c r="D29" s="175"/>
      <c r="E29" s="262"/>
      <c r="F29" s="262"/>
      <c r="G29" s="254"/>
      <c r="H29" s="254"/>
      <c r="I29" s="254"/>
      <c r="J29" s="254"/>
      <c r="K29" s="254"/>
      <c r="L29" s="254"/>
      <c r="M29" s="254"/>
      <c r="N29" s="254"/>
      <c r="O29" s="254"/>
      <c r="P29" s="254"/>
      <c r="Q29" s="254"/>
      <c r="R29" s="254"/>
      <c r="S29" s="254"/>
      <c r="T29" s="254"/>
      <c r="U29" s="251" t="s">
        <v>430</v>
      </c>
      <c r="V29" s="251"/>
      <c r="W29" s="255"/>
      <c r="X29" s="255"/>
      <c r="Y29" s="255"/>
      <c r="Z29" s="255"/>
      <c r="AA29" s="255"/>
    </row>
    <row r="30" spans="2:32" ht="17.25">
      <c r="B30" s="250">
        <v>11</v>
      </c>
      <c r="C30" s="250"/>
      <c r="D30" s="175"/>
      <c r="E30" s="262"/>
      <c r="F30" s="262"/>
      <c r="G30" s="254"/>
      <c r="H30" s="254"/>
      <c r="I30" s="254"/>
      <c r="J30" s="254"/>
      <c r="K30" s="254"/>
      <c r="L30" s="254"/>
      <c r="M30" s="254"/>
      <c r="N30" s="254"/>
      <c r="O30" s="254"/>
      <c r="P30" s="254"/>
      <c r="Q30" s="254"/>
      <c r="R30" s="254"/>
      <c r="S30" s="254"/>
      <c r="T30" s="254"/>
      <c r="U30" s="251" t="s">
        <v>430</v>
      </c>
      <c r="V30" s="251"/>
      <c r="W30" s="255"/>
      <c r="X30" s="255"/>
      <c r="Y30" s="255"/>
      <c r="Z30" s="255"/>
      <c r="AA30" s="255"/>
    </row>
    <row r="31" spans="2:32" ht="17.25">
      <c r="B31" s="250">
        <v>12</v>
      </c>
      <c r="C31" s="250"/>
      <c r="D31" s="175"/>
      <c r="E31" s="262"/>
      <c r="F31" s="262"/>
      <c r="G31" s="254"/>
      <c r="H31" s="254"/>
      <c r="I31" s="254"/>
      <c r="J31" s="254"/>
      <c r="K31" s="254"/>
      <c r="L31" s="254"/>
      <c r="M31" s="254"/>
      <c r="N31" s="254"/>
      <c r="O31" s="254"/>
      <c r="P31" s="254"/>
      <c r="Q31" s="254"/>
      <c r="R31" s="254"/>
      <c r="S31" s="254"/>
      <c r="T31" s="254"/>
      <c r="U31" s="251" t="s">
        <v>430</v>
      </c>
      <c r="V31" s="251"/>
      <c r="W31" s="255"/>
      <c r="X31" s="255"/>
      <c r="Y31" s="255"/>
      <c r="Z31" s="255"/>
      <c r="AA31" s="255"/>
    </row>
    <row r="32" spans="2:32" ht="17.25">
      <c r="B32" s="250">
        <v>13</v>
      </c>
      <c r="C32" s="250"/>
      <c r="D32" s="175"/>
      <c r="E32" s="262"/>
      <c r="F32" s="262"/>
      <c r="G32" s="254"/>
      <c r="H32" s="254"/>
      <c r="I32" s="254"/>
      <c r="J32" s="254"/>
      <c r="K32" s="254"/>
      <c r="L32" s="254"/>
      <c r="M32" s="254"/>
      <c r="N32" s="254"/>
      <c r="O32" s="254"/>
      <c r="P32" s="254"/>
      <c r="Q32" s="254"/>
      <c r="R32" s="254"/>
      <c r="S32" s="254"/>
      <c r="T32" s="254"/>
      <c r="U32" s="251" t="s">
        <v>430</v>
      </c>
      <c r="V32" s="251"/>
      <c r="W32" s="255"/>
      <c r="X32" s="255"/>
      <c r="Y32" s="255"/>
      <c r="Z32" s="255"/>
      <c r="AA32" s="255"/>
    </row>
    <row r="33" spans="2:27" ht="17.25">
      <c r="B33" s="250">
        <v>14</v>
      </c>
      <c r="C33" s="250"/>
      <c r="D33" s="175"/>
      <c r="E33" s="262"/>
      <c r="F33" s="262"/>
      <c r="G33" s="254"/>
      <c r="H33" s="254"/>
      <c r="I33" s="254"/>
      <c r="J33" s="254"/>
      <c r="K33" s="254"/>
      <c r="L33" s="254"/>
      <c r="M33" s="254"/>
      <c r="N33" s="254"/>
      <c r="O33" s="254"/>
      <c r="P33" s="254"/>
      <c r="Q33" s="254"/>
      <c r="R33" s="254"/>
      <c r="S33" s="254"/>
      <c r="T33" s="254"/>
      <c r="U33" s="251" t="s">
        <v>430</v>
      </c>
      <c r="V33" s="251"/>
      <c r="W33" s="255"/>
      <c r="X33" s="255"/>
      <c r="Y33" s="255"/>
      <c r="Z33" s="255"/>
      <c r="AA33" s="255"/>
    </row>
    <row r="34" spans="2:27" ht="17.25">
      <c r="B34" s="250">
        <v>15</v>
      </c>
      <c r="C34" s="250"/>
      <c r="D34" s="175"/>
      <c r="E34" s="262"/>
      <c r="F34" s="262"/>
      <c r="G34" s="254"/>
      <c r="H34" s="254"/>
      <c r="I34" s="254"/>
      <c r="J34" s="254"/>
      <c r="K34" s="254"/>
      <c r="L34" s="254"/>
      <c r="M34" s="254"/>
      <c r="N34" s="254"/>
      <c r="O34" s="254"/>
      <c r="P34" s="254"/>
      <c r="Q34" s="254"/>
      <c r="R34" s="254"/>
      <c r="S34" s="254"/>
      <c r="T34" s="254"/>
      <c r="U34" s="251" t="s">
        <v>430</v>
      </c>
      <c r="V34" s="251"/>
      <c r="W34" s="255"/>
      <c r="X34" s="255"/>
      <c r="Y34" s="255"/>
      <c r="Z34" s="255"/>
      <c r="AA34" s="255"/>
    </row>
    <row r="35" spans="2:27" ht="17.25">
      <c r="B35" s="250">
        <v>16</v>
      </c>
      <c r="C35" s="250"/>
      <c r="D35" s="175"/>
      <c r="E35" s="262"/>
      <c r="F35" s="262"/>
      <c r="G35" s="254"/>
      <c r="H35" s="254"/>
      <c r="I35" s="254"/>
      <c r="J35" s="254"/>
      <c r="K35" s="254"/>
      <c r="L35" s="254"/>
      <c r="M35" s="254"/>
      <c r="N35" s="254"/>
      <c r="O35" s="254"/>
      <c r="P35" s="254"/>
      <c r="Q35" s="254"/>
      <c r="R35" s="254"/>
      <c r="S35" s="254"/>
      <c r="T35" s="254"/>
      <c r="U35" s="251" t="s">
        <v>430</v>
      </c>
      <c r="V35" s="251"/>
      <c r="W35" s="255"/>
      <c r="X35" s="255"/>
      <c r="Y35" s="255"/>
      <c r="Z35" s="255"/>
      <c r="AA35" s="255"/>
    </row>
    <row r="36" spans="2:27" ht="17.25">
      <c r="B36" s="250">
        <v>17</v>
      </c>
      <c r="C36" s="250"/>
      <c r="D36" s="175"/>
      <c r="E36" s="262"/>
      <c r="F36" s="262"/>
      <c r="G36" s="254"/>
      <c r="H36" s="254"/>
      <c r="I36" s="254"/>
      <c r="J36" s="254"/>
      <c r="K36" s="254"/>
      <c r="L36" s="254"/>
      <c r="M36" s="254"/>
      <c r="N36" s="254"/>
      <c r="O36" s="254"/>
      <c r="P36" s="254"/>
      <c r="Q36" s="254"/>
      <c r="R36" s="254"/>
      <c r="S36" s="254"/>
      <c r="T36" s="254"/>
      <c r="U36" s="251" t="s">
        <v>430</v>
      </c>
      <c r="V36" s="251"/>
      <c r="W36" s="255"/>
      <c r="X36" s="255"/>
      <c r="Y36" s="255"/>
      <c r="Z36" s="255"/>
      <c r="AA36" s="255"/>
    </row>
    <row r="37" spans="2:27" ht="17.25">
      <c r="B37" s="250">
        <v>18</v>
      </c>
      <c r="C37" s="250"/>
      <c r="D37" s="175"/>
      <c r="E37" s="262"/>
      <c r="F37" s="262"/>
      <c r="G37" s="254"/>
      <c r="H37" s="254"/>
      <c r="I37" s="254"/>
      <c r="J37" s="254"/>
      <c r="K37" s="254"/>
      <c r="L37" s="254"/>
      <c r="M37" s="254"/>
      <c r="N37" s="254"/>
      <c r="O37" s="254"/>
      <c r="P37" s="254"/>
      <c r="Q37" s="254"/>
      <c r="R37" s="254"/>
      <c r="S37" s="254"/>
      <c r="T37" s="254"/>
      <c r="U37" s="251" t="s">
        <v>430</v>
      </c>
      <c r="V37" s="251"/>
      <c r="W37" s="255"/>
      <c r="X37" s="255"/>
      <c r="Y37" s="255"/>
      <c r="Z37" s="255"/>
      <c r="AA37" s="255"/>
    </row>
    <row r="38" spans="2:27" ht="17.25">
      <c r="B38" s="250">
        <v>19</v>
      </c>
      <c r="C38" s="250"/>
      <c r="D38" s="175"/>
      <c r="E38" s="262"/>
      <c r="F38" s="262"/>
      <c r="G38" s="254"/>
      <c r="H38" s="254"/>
      <c r="I38" s="254"/>
      <c r="J38" s="254"/>
      <c r="K38" s="254"/>
      <c r="L38" s="254"/>
      <c r="M38" s="254"/>
      <c r="N38" s="254"/>
      <c r="O38" s="254"/>
      <c r="P38" s="254"/>
      <c r="Q38" s="254"/>
      <c r="R38" s="254"/>
      <c r="S38" s="254"/>
      <c r="T38" s="254"/>
      <c r="U38" s="251" t="s">
        <v>430</v>
      </c>
      <c r="V38" s="251"/>
      <c r="W38" s="255"/>
      <c r="X38" s="255"/>
      <c r="Y38" s="255"/>
      <c r="Z38" s="255"/>
      <c r="AA38" s="255"/>
    </row>
  </sheetData>
  <sheetProtection algorithmName="SHA-512" hashValue="SfuQvQuHOLmIeefw+WWK8PFY0GefhYrcM4alhIm8yU8kTYz+7Un+BDonZ8qmeScM3FOxCZbn2FfBDhRzd4ckXA==" saltValue="ynOcEp2YHTUUobRAiiCmjA==" spinCount="100000" sheet="1" objects="1" scenarios="1" formatRows="0"/>
  <mergeCells count="139">
    <mergeCell ref="B38:C38"/>
    <mergeCell ref="E38:F38"/>
    <mergeCell ref="G38:T38"/>
    <mergeCell ref="U38:V38"/>
    <mergeCell ref="W38:AA38"/>
    <mergeCell ref="B36:C36"/>
    <mergeCell ref="E36:F36"/>
    <mergeCell ref="G36:T36"/>
    <mergeCell ref="U36:V36"/>
    <mergeCell ref="W36:AA36"/>
    <mergeCell ref="B37:C37"/>
    <mergeCell ref="E37:F37"/>
    <mergeCell ref="G37:T37"/>
    <mergeCell ref="U37:V37"/>
    <mergeCell ref="W37:AA37"/>
    <mergeCell ref="B34:C34"/>
    <mergeCell ref="E34:F34"/>
    <mergeCell ref="G34:T34"/>
    <mergeCell ref="U34:V34"/>
    <mergeCell ref="W34:AA34"/>
    <mergeCell ref="B35:C35"/>
    <mergeCell ref="E35:F35"/>
    <mergeCell ref="G35:T35"/>
    <mergeCell ref="U35:V35"/>
    <mergeCell ref="W35:AA35"/>
    <mergeCell ref="B32:C32"/>
    <mergeCell ref="E32:F32"/>
    <mergeCell ref="G32:T32"/>
    <mergeCell ref="U32:V32"/>
    <mergeCell ref="W32:AA32"/>
    <mergeCell ref="B33:C33"/>
    <mergeCell ref="E33:F33"/>
    <mergeCell ref="G33:T33"/>
    <mergeCell ref="U33:V33"/>
    <mergeCell ref="W33:AA33"/>
    <mergeCell ref="B30:C30"/>
    <mergeCell ref="E30:F30"/>
    <mergeCell ref="G30:T30"/>
    <mergeCell ref="U30:V30"/>
    <mergeCell ref="W30:AA30"/>
    <mergeCell ref="B31:C31"/>
    <mergeCell ref="E31:F31"/>
    <mergeCell ref="G31:T31"/>
    <mergeCell ref="U31:V31"/>
    <mergeCell ref="W31:AA31"/>
    <mergeCell ref="W28:AA28"/>
    <mergeCell ref="B29:C29"/>
    <mergeCell ref="E29:F29"/>
    <mergeCell ref="G29:T29"/>
    <mergeCell ref="U29:V29"/>
    <mergeCell ref="W29:AA29"/>
    <mergeCell ref="AD26:AD28"/>
    <mergeCell ref="B27:C27"/>
    <mergeCell ref="E27:F27"/>
    <mergeCell ref="G27:T27"/>
    <mergeCell ref="U27:V27"/>
    <mergeCell ref="W27:AA27"/>
    <mergeCell ref="B28:C28"/>
    <mergeCell ref="E28:F28"/>
    <mergeCell ref="G28:T28"/>
    <mergeCell ref="U28:V28"/>
    <mergeCell ref="W25:AA25"/>
    <mergeCell ref="B26:C26"/>
    <mergeCell ref="E26:F26"/>
    <mergeCell ref="G26:T26"/>
    <mergeCell ref="U26:V26"/>
    <mergeCell ref="W26:AA26"/>
    <mergeCell ref="AD23:AD25"/>
    <mergeCell ref="B24:C24"/>
    <mergeCell ref="E24:F24"/>
    <mergeCell ref="G24:T24"/>
    <mergeCell ref="U24:V24"/>
    <mergeCell ref="W24:AA24"/>
    <mergeCell ref="B25:C25"/>
    <mergeCell ref="E25:F25"/>
    <mergeCell ref="G25:T25"/>
    <mergeCell ref="U25:V25"/>
    <mergeCell ref="W22:AA22"/>
    <mergeCell ref="B23:C23"/>
    <mergeCell ref="E23:F23"/>
    <mergeCell ref="G23:T23"/>
    <mergeCell ref="U23:V23"/>
    <mergeCell ref="W23:AA23"/>
    <mergeCell ref="AD20:AD22"/>
    <mergeCell ref="B21:C21"/>
    <mergeCell ref="E21:F21"/>
    <mergeCell ref="G21:T21"/>
    <mergeCell ref="U21:V21"/>
    <mergeCell ref="W21:AA21"/>
    <mergeCell ref="B22:C22"/>
    <mergeCell ref="E22:F22"/>
    <mergeCell ref="G22:T22"/>
    <mergeCell ref="U22:V22"/>
    <mergeCell ref="B19:C19"/>
    <mergeCell ref="E19:F19"/>
    <mergeCell ref="G19:T19"/>
    <mergeCell ref="U19:V19"/>
    <mergeCell ref="W19:AA19"/>
    <mergeCell ref="B20:C20"/>
    <mergeCell ref="E20:F20"/>
    <mergeCell ref="G20:T20"/>
    <mergeCell ref="U20:V20"/>
    <mergeCell ref="W20:AA20"/>
    <mergeCell ref="B17:C18"/>
    <mergeCell ref="D17:D18"/>
    <mergeCell ref="E17:F18"/>
    <mergeCell ref="G17:V17"/>
    <mergeCell ref="W17:AA18"/>
    <mergeCell ref="G18:T18"/>
    <mergeCell ref="U18:V18"/>
    <mergeCell ref="V8:V9"/>
    <mergeCell ref="W8:W9"/>
    <mergeCell ref="X8:X9"/>
    <mergeCell ref="N9:O9"/>
    <mergeCell ref="Q9:R9"/>
    <mergeCell ref="C11:G15"/>
    <mergeCell ref="L11:O11"/>
    <mergeCell ref="M8:M9"/>
    <mergeCell ref="N8:O8"/>
    <mergeCell ref="Q8:R8"/>
    <mergeCell ref="S8:S9"/>
    <mergeCell ref="T8:T9"/>
    <mergeCell ref="U8:U9"/>
    <mergeCell ref="E8:E9"/>
    <mergeCell ref="F8:F9"/>
    <mergeCell ref="H8:H9"/>
    <mergeCell ref="I8:J9"/>
    <mergeCell ref="K8:K9"/>
    <mergeCell ref="L8:L9"/>
    <mergeCell ref="Y3:AA15"/>
    <mergeCell ref="C5:D6"/>
    <mergeCell ref="E5:H5"/>
    <mergeCell ref="I5:I6"/>
    <mergeCell ref="J5:L5"/>
    <mergeCell ref="M5:M6"/>
    <mergeCell ref="N5:P6"/>
    <mergeCell ref="E6:H6"/>
    <mergeCell ref="J6:L6"/>
    <mergeCell ref="C8:D9"/>
  </mergeCells>
  <phoneticPr fontId="9" type="noConversion"/>
  <printOptions horizontalCentered="1"/>
  <pageMargins left="0.19685039370078741" right="0.19685039370078741" top="0.31496062992125984" bottom="0.19685039370078741" header="0.31496062992125984" footer="0.19685039370078741"/>
  <pageSetup paperSize="9" scale="90" fitToWidth="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0205-08E5-4254-9A30-2E7003D1FCF7}">
  <dimension ref="A1:W27"/>
  <sheetViews>
    <sheetView workbookViewId="0"/>
  </sheetViews>
  <sheetFormatPr defaultColWidth="9.84375" defaultRowHeight="15"/>
  <cols>
    <col min="1" max="1" width="32.86328125" bestFit="1" customWidth="1"/>
    <col min="2" max="2" width="11.17578125" bestFit="1" customWidth="1"/>
    <col min="3" max="3" width="13.3046875" bestFit="1" customWidth="1"/>
    <col min="4" max="4" width="5.453125" bestFit="1" customWidth="1"/>
    <col min="5" max="8" width="9.3125" bestFit="1" customWidth="1"/>
    <col min="9" max="9" width="15.30078125" bestFit="1" customWidth="1"/>
    <col min="10" max="10" width="13.3046875" bestFit="1" customWidth="1"/>
    <col min="11" max="11" width="17.5625" bestFit="1" customWidth="1"/>
    <col min="12" max="12" width="15.30078125" bestFit="1" customWidth="1"/>
    <col min="13" max="13" width="11.17578125" bestFit="1" customWidth="1"/>
    <col min="14" max="14" width="15.30078125" bestFit="1" customWidth="1"/>
    <col min="15" max="15" width="11.17578125" bestFit="1" customWidth="1"/>
    <col min="16" max="16" width="11.83984375" bestFit="1" customWidth="1"/>
    <col min="17" max="18" width="11.17578125" bestFit="1" customWidth="1"/>
    <col min="19" max="19" width="5.453125" bestFit="1" customWidth="1"/>
    <col min="20" max="20" width="13.3046875" bestFit="1" customWidth="1"/>
    <col min="21" max="21" width="11.17578125" bestFit="1" customWidth="1"/>
    <col min="22" max="22" width="26.2109375" bestFit="1" customWidth="1"/>
    <col min="23" max="23" width="12.63671875" bestFit="1" customWidth="1"/>
    <col min="24" max="24" width="9.84375" customWidth="1"/>
  </cols>
  <sheetData>
    <row r="1" spans="1:23">
      <c r="A1" s="89" t="s">
        <v>160</v>
      </c>
      <c r="B1" s="89" t="s">
        <v>161</v>
      </c>
      <c r="C1" s="90" t="s">
        <v>162</v>
      </c>
      <c r="D1" s="90" t="s">
        <v>163</v>
      </c>
      <c r="E1" s="90" t="s">
        <v>164</v>
      </c>
      <c r="F1" s="91" t="s">
        <v>165</v>
      </c>
      <c r="G1" s="90" t="s">
        <v>166</v>
      </c>
      <c r="H1" s="91" t="s">
        <v>167</v>
      </c>
      <c r="I1" s="91" t="s">
        <v>168</v>
      </c>
      <c r="J1" s="91" t="s">
        <v>169</v>
      </c>
      <c r="K1" s="91" t="s">
        <v>170</v>
      </c>
      <c r="L1" s="91" t="s">
        <v>171</v>
      </c>
      <c r="M1" s="91" t="s">
        <v>172</v>
      </c>
      <c r="N1" s="91" t="s">
        <v>173</v>
      </c>
      <c r="O1" s="91" t="s">
        <v>174</v>
      </c>
      <c r="P1" s="91" t="s">
        <v>175</v>
      </c>
      <c r="Q1" s="91" t="s">
        <v>176</v>
      </c>
      <c r="R1" s="91" t="s">
        <v>177</v>
      </c>
      <c r="S1" s="91" t="s">
        <v>178</v>
      </c>
      <c r="T1" s="91" t="s">
        <v>179</v>
      </c>
      <c r="U1" s="91" t="s">
        <v>180</v>
      </c>
      <c r="V1" s="91" t="s">
        <v>181</v>
      </c>
      <c r="W1" s="91" t="s">
        <v>182</v>
      </c>
    </row>
    <row r="2" spans="1:23">
      <c r="A2" s="92" t="s">
        <v>183</v>
      </c>
      <c r="B2" s="93" t="s">
        <v>184</v>
      </c>
      <c r="C2" s="94" t="s">
        <v>185</v>
      </c>
      <c r="D2" s="95" t="s">
        <v>186</v>
      </c>
      <c r="E2" s="95">
        <v>9.9999999999999995E-7</v>
      </c>
      <c r="F2" s="95">
        <v>0</v>
      </c>
      <c r="G2" s="95" t="s">
        <v>187</v>
      </c>
      <c r="H2" s="95" t="s">
        <v>188</v>
      </c>
      <c r="I2" s="95" t="s">
        <v>189</v>
      </c>
      <c r="J2" s="96">
        <v>1</v>
      </c>
      <c r="K2" s="96" t="s">
        <v>190</v>
      </c>
      <c r="L2" s="96" t="s">
        <v>191</v>
      </c>
      <c r="M2" s="97" t="s">
        <v>192</v>
      </c>
      <c r="N2" s="94" t="s">
        <v>193</v>
      </c>
      <c r="O2" s="98" t="s">
        <v>194</v>
      </c>
      <c r="P2" s="98" t="s">
        <v>195</v>
      </c>
      <c r="Q2" s="97" t="s">
        <v>196</v>
      </c>
      <c r="R2" s="97" t="s">
        <v>196</v>
      </c>
      <c r="S2" s="97"/>
      <c r="T2" s="99" t="s">
        <v>197</v>
      </c>
      <c r="U2" s="100" t="s">
        <v>198</v>
      </c>
      <c r="V2" t="s">
        <v>199</v>
      </c>
      <c r="W2" t="s">
        <v>200</v>
      </c>
    </row>
    <row r="3" spans="1:23" ht="15.75">
      <c r="A3" s="92" t="s">
        <v>201</v>
      </c>
      <c r="B3" s="93" t="s">
        <v>202</v>
      </c>
      <c r="C3" s="94" t="s">
        <v>203</v>
      </c>
      <c r="D3" s="95" t="s">
        <v>188</v>
      </c>
      <c r="E3" s="95">
        <v>1E-3</v>
      </c>
      <c r="F3" s="95">
        <v>1</v>
      </c>
      <c r="G3" s="95" t="s">
        <v>204</v>
      </c>
      <c r="H3" s="95" t="s">
        <v>205</v>
      </c>
      <c r="I3" s="95" t="s">
        <v>206</v>
      </c>
      <c r="J3" s="96">
        <v>1</v>
      </c>
      <c r="K3" s="96" t="s">
        <v>190</v>
      </c>
      <c r="L3" s="96" t="s">
        <v>191</v>
      </c>
      <c r="M3" s="97" t="s">
        <v>207</v>
      </c>
      <c r="N3" s="94" t="s">
        <v>208</v>
      </c>
      <c r="O3" s="98" t="s">
        <v>209</v>
      </c>
      <c r="P3" s="98" t="s">
        <v>210</v>
      </c>
      <c r="S3" s="97" t="s">
        <v>211</v>
      </c>
      <c r="T3" s="101" t="s">
        <v>212</v>
      </c>
      <c r="U3" s="102" t="s">
        <v>213</v>
      </c>
      <c r="V3" t="s">
        <v>214</v>
      </c>
      <c r="W3" t="s">
        <v>215</v>
      </c>
    </row>
    <row r="4" spans="1:23">
      <c r="A4" s="92" t="s">
        <v>216</v>
      </c>
      <c r="B4" s="92" t="s">
        <v>117</v>
      </c>
      <c r="C4" s="98"/>
      <c r="D4" s="95" t="s">
        <v>197</v>
      </c>
      <c r="E4" s="95">
        <v>1</v>
      </c>
      <c r="F4" s="95">
        <v>2</v>
      </c>
      <c r="G4" s="95" t="s">
        <v>217</v>
      </c>
      <c r="H4" s="95" t="s">
        <v>218</v>
      </c>
      <c r="I4" s="103" t="s">
        <v>219</v>
      </c>
      <c r="J4" s="96">
        <v>860</v>
      </c>
      <c r="K4" s="96" t="s">
        <v>220</v>
      </c>
      <c r="L4" s="96" t="s">
        <v>221</v>
      </c>
      <c r="M4" s="97" t="s">
        <v>222</v>
      </c>
      <c r="N4" s="94" t="s">
        <v>223</v>
      </c>
      <c r="O4" s="98" t="s">
        <v>224</v>
      </c>
      <c r="P4" s="98" t="s">
        <v>225</v>
      </c>
      <c r="T4" s="101" t="s">
        <v>205</v>
      </c>
      <c r="V4" t="s">
        <v>226</v>
      </c>
      <c r="W4" t="s">
        <v>227</v>
      </c>
    </row>
    <row r="5" spans="1:23">
      <c r="A5" s="92" t="s">
        <v>228</v>
      </c>
      <c r="B5" s="101"/>
      <c r="C5" s="101"/>
      <c r="F5" s="95">
        <v>3</v>
      </c>
      <c r="G5" s="95" t="s">
        <v>220</v>
      </c>
      <c r="H5" s="95" t="s">
        <v>221</v>
      </c>
      <c r="I5" s="103" t="s">
        <v>229</v>
      </c>
      <c r="J5" s="104" t="s">
        <v>230</v>
      </c>
      <c r="K5" s="97" t="s">
        <v>230</v>
      </c>
      <c r="L5" s="97" t="s">
        <v>230</v>
      </c>
      <c r="P5" s="98" t="s">
        <v>231</v>
      </c>
      <c r="T5" s="101" t="s">
        <v>221</v>
      </c>
      <c r="V5" t="s">
        <v>232</v>
      </c>
      <c r="W5" t="s">
        <v>233</v>
      </c>
    </row>
    <row r="6" spans="1:23">
      <c r="A6" s="92" t="s">
        <v>234</v>
      </c>
      <c r="B6" s="101"/>
      <c r="C6" s="101"/>
      <c r="F6" s="95">
        <v>4</v>
      </c>
      <c r="T6" s="102" t="s">
        <v>235</v>
      </c>
      <c r="V6" t="s">
        <v>236</v>
      </c>
      <c r="W6" t="s">
        <v>237</v>
      </c>
    </row>
    <row r="7" spans="1:23">
      <c r="A7" s="92" t="s">
        <v>238</v>
      </c>
      <c r="B7" s="101"/>
      <c r="C7" s="101"/>
      <c r="F7" s="95">
        <v>5</v>
      </c>
      <c r="V7" t="s">
        <v>239</v>
      </c>
      <c r="W7" t="s">
        <v>240</v>
      </c>
    </row>
    <row r="8" spans="1:23">
      <c r="A8" s="92" t="s">
        <v>241</v>
      </c>
      <c r="B8" s="101"/>
      <c r="C8" s="101"/>
      <c r="V8" t="s">
        <v>242</v>
      </c>
      <c r="W8" t="s">
        <v>243</v>
      </c>
    </row>
    <row r="9" spans="1:23">
      <c r="A9" s="92" t="s">
        <v>244</v>
      </c>
      <c r="B9" s="101"/>
      <c r="C9" s="101"/>
      <c r="W9" t="s">
        <v>245</v>
      </c>
    </row>
    <row r="10" spans="1:23">
      <c r="A10" s="92" t="s">
        <v>246</v>
      </c>
      <c r="B10" s="101"/>
      <c r="C10" s="101"/>
      <c r="W10" t="s">
        <v>247</v>
      </c>
    </row>
    <row r="11" spans="1:23">
      <c r="A11" s="92" t="s">
        <v>248</v>
      </c>
      <c r="B11" s="101"/>
      <c r="C11" s="101"/>
      <c r="W11" t="s">
        <v>249</v>
      </c>
    </row>
    <row r="12" spans="1:23">
      <c r="A12" s="92" t="s">
        <v>250</v>
      </c>
      <c r="B12" s="101"/>
      <c r="C12" s="101"/>
      <c r="W12" t="s">
        <v>251</v>
      </c>
    </row>
    <row r="13" spans="1:23">
      <c r="A13" s="92" t="s">
        <v>252</v>
      </c>
      <c r="B13" s="101"/>
      <c r="C13" s="101"/>
      <c r="W13" t="s">
        <v>253</v>
      </c>
    </row>
    <row r="14" spans="1:23">
      <c r="A14" s="92" t="s">
        <v>254</v>
      </c>
      <c r="B14" s="101"/>
      <c r="C14" s="101"/>
      <c r="W14" t="s">
        <v>255</v>
      </c>
    </row>
    <row r="15" spans="1:23">
      <c r="A15" s="92" t="s">
        <v>256</v>
      </c>
      <c r="B15" s="101"/>
      <c r="C15" s="101"/>
    </row>
    <row r="16" spans="1:23">
      <c r="A16" s="92" t="s">
        <v>257</v>
      </c>
      <c r="B16" s="101"/>
      <c r="C16" s="101"/>
    </row>
    <row r="17" spans="1:3">
      <c r="A17" s="92" t="s">
        <v>258</v>
      </c>
      <c r="B17" s="101"/>
      <c r="C17" s="101"/>
    </row>
    <row r="18" spans="1:3">
      <c r="A18" s="92" t="s">
        <v>259</v>
      </c>
      <c r="B18" s="101"/>
      <c r="C18" s="101"/>
    </row>
    <row r="19" spans="1:3">
      <c r="A19" s="92" t="s">
        <v>260</v>
      </c>
      <c r="B19" s="101"/>
      <c r="C19" s="101"/>
    </row>
    <row r="20" spans="1:3">
      <c r="A20" s="92" t="s">
        <v>261</v>
      </c>
      <c r="B20" s="101"/>
      <c r="C20" s="101"/>
    </row>
    <row r="21" spans="1:3">
      <c r="A21" s="92" t="s">
        <v>262</v>
      </c>
      <c r="B21" s="101"/>
      <c r="C21" s="101"/>
    </row>
    <row r="22" spans="1:3">
      <c r="A22" s="92" t="s">
        <v>263</v>
      </c>
      <c r="B22" s="101"/>
      <c r="C22" s="101"/>
    </row>
    <row r="23" spans="1:3">
      <c r="A23" s="92" t="s">
        <v>264</v>
      </c>
      <c r="B23" s="101"/>
      <c r="C23" s="101"/>
    </row>
    <row r="24" spans="1:3">
      <c r="A24" s="92" t="s">
        <v>265</v>
      </c>
      <c r="B24" s="101"/>
      <c r="C24" s="101"/>
    </row>
    <row r="25" spans="1:3">
      <c r="A25" s="92" t="s">
        <v>266</v>
      </c>
      <c r="B25" s="101"/>
      <c r="C25" s="101"/>
    </row>
    <row r="26" spans="1:3">
      <c r="A26" s="92" t="s">
        <v>267</v>
      </c>
      <c r="B26" s="101"/>
      <c r="C26" s="101"/>
    </row>
    <row r="27" spans="1:3">
      <c r="A27" s="92" t="s">
        <v>268</v>
      </c>
      <c r="B27" s="101"/>
      <c r="C27" s="101"/>
    </row>
  </sheetData>
  <phoneticPr fontId="9" type="noConversion"/>
  <pageMargins left="0.75000000000000011" right="0.75000000000000011" top="1" bottom="1" header="0.5" footer="0.5"/>
  <pageSetup paperSize="9" fitToWidth="0" fitToHeight="0" orientation="portrait" horizontalDpi="300" verticalDpi="3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2C60-F8FD-4E00-BBCC-63EEE9A3315B}">
  <dimension ref="A1:AG107"/>
  <sheetViews>
    <sheetView view="pageBreakPreview" zoomScale="106" zoomScaleNormal="100" zoomScaleSheetLayoutView="106" workbookViewId="0">
      <selection activeCell="G28" sqref="G28:V29"/>
    </sheetView>
  </sheetViews>
  <sheetFormatPr defaultColWidth="9.84375" defaultRowHeight="14.25"/>
  <cols>
    <col min="1" max="1" width="1.328125" style="5" customWidth="1"/>
    <col min="2" max="2" width="3.05859375" style="5" customWidth="1"/>
    <col min="3" max="3" width="4.12109375" style="5" customWidth="1"/>
    <col min="4" max="4" width="32.73046875" style="5" customWidth="1"/>
    <col min="5" max="5" width="11.70703125" style="5" customWidth="1"/>
    <col min="6" max="6" width="4.7890625" style="5" customWidth="1"/>
    <col min="7" max="7" width="11.17578125" style="5" customWidth="1"/>
    <col min="8" max="8" width="4.25390625" style="5" customWidth="1"/>
    <col min="9" max="9" width="5.3203125" style="46" customWidth="1"/>
    <col min="10" max="10" width="6.51953125" style="20" customWidth="1"/>
    <col min="11" max="11" width="6.3828125" style="20" customWidth="1"/>
    <col min="12" max="12" width="5.984375" style="20" customWidth="1"/>
    <col min="13" max="13" width="2.79296875" style="46" customWidth="1"/>
    <col min="14" max="16" width="4.390625" style="20" customWidth="1"/>
    <col min="17" max="17" width="3.32421875" style="48" customWidth="1"/>
    <col min="18" max="18" width="4.12109375" style="49" customWidth="1"/>
    <col min="19" max="19" width="3.58984375" style="5" customWidth="1"/>
    <col min="20" max="20" width="2.52734375" style="5" customWidth="1"/>
    <col min="21" max="21" width="3.85546875" style="8" customWidth="1"/>
    <col min="22" max="22" width="3.32421875" style="8" customWidth="1"/>
    <col min="23" max="23" width="4.390625" style="8" customWidth="1"/>
    <col min="24" max="24" width="9.578125" style="8" customWidth="1"/>
    <col min="25" max="25" width="6.3828125" style="8" customWidth="1"/>
    <col min="26" max="26" width="3.58984375" style="8" customWidth="1"/>
    <col min="27" max="27" width="6.78515625" style="8" customWidth="1"/>
    <col min="28" max="28" width="2.125" style="8" customWidth="1"/>
    <col min="29" max="29" width="11.83984375" style="8" hidden="1" customWidth="1"/>
    <col min="30" max="30" width="5.5859375" style="8" hidden="1" customWidth="1"/>
    <col min="31" max="31" width="10.5078125" style="8" hidden="1" customWidth="1"/>
    <col min="32" max="32" width="8.78125" style="8" hidden="1" customWidth="1"/>
    <col min="33" max="33" width="6.3828125" style="8" hidden="1" customWidth="1"/>
    <col min="34" max="34" width="9.84375" style="8" customWidth="1"/>
    <col min="35" max="16384" width="9.84375" style="8"/>
  </cols>
  <sheetData>
    <row r="1" spans="1:27" ht="20.25">
      <c r="A1" s="40"/>
      <c r="B1" s="45" t="s">
        <v>84</v>
      </c>
      <c r="O1" s="47"/>
      <c r="P1" s="47"/>
      <c r="AA1" s="47"/>
    </row>
    <row r="2" spans="1:27" ht="20.25">
      <c r="B2" s="87" t="s">
        <v>269</v>
      </c>
    </row>
    <row r="3" spans="1:27" ht="11.1" customHeight="1">
      <c r="B3" s="87"/>
    </row>
    <row r="4" spans="1:27" ht="8.1" customHeight="1">
      <c r="B4" s="51"/>
      <c r="C4" s="52"/>
      <c r="D4" s="52"/>
      <c r="E4" s="52"/>
      <c r="F4" s="52"/>
      <c r="G4" s="52"/>
      <c r="H4" s="52"/>
      <c r="I4" s="53"/>
      <c r="J4" s="54"/>
      <c r="K4" s="54"/>
      <c r="L4" s="54"/>
      <c r="M4" s="53"/>
      <c r="N4" s="54"/>
      <c r="O4" s="54"/>
      <c r="P4" s="54"/>
      <c r="Q4" s="55"/>
      <c r="R4" s="56"/>
      <c r="S4" s="57"/>
      <c r="T4" s="57"/>
      <c r="U4" s="52"/>
      <c r="V4" s="52"/>
      <c r="W4" s="52"/>
      <c r="X4" s="58"/>
      <c r="Y4" s="232" t="s">
        <v>86</v>
      </c>
      <c r="Z4" s="232"/>
      <c r="AA4" s="232"/>
    </row>
    <row r="5" spans="1:27" s="61" customFormat="1" ht="14.25" customHeight="1">
      <c r="A5" s="59"/>
      <c r="B5" s="60"/>
      <c r="C5" s="233" t="s">
        <v>270</v>
      </c>
      <c r="D5" s="233"/>
      <c r="E5" s="234" t="s">
        <v>271</v>
      </c>
      <c r="F5" s="234"/>
      <c r="G5" s="234"/>
      <c r="H5" s="234"/>
      <c r="I5" s="235" t="s">
        <v>89</v>
      </c>
      <c r="J5" s="236" t="str">
        <f ca="1">IF(SUMIF(Q28:V107, "掩埋處理", AC28:AC107)+SUMIF(Q28:V107, "廠外再利用", AC28:AC107)=0, "", (SUMIF(Q28:V107, "掩埋處理", AC28:AC107)+SUMIF(Q28:V107, "廠外再利用", AC28:AC107))*1000)</f>
        <v/>
      </c>
      <c r="K5" s="236"/>
      <c r="L5" s="236"/>
      <c r="M5" s="235" t="s">
        <v>89</v>
      </c>
      <c r="N5" s="237" t="str">
        <f ca="1">IFERROR((J5/J6), "")</f>
        <v/>
      </c>
      <c r="O5" s="237"/>
      <c r="P5" s="237"/>
      <c r="Q5" s="64"/>
      <c r="R5" s="65"/>
      <c r="S5" s="59"/>
      <c r="T5" s="59"/>
      <c r="X5" s="66"/>
      <c r="Y5" s="232"/>
      <c r="Z5" s="232"/>
      <c r="AA5" s="232"/>
    </row>
    <row r="6" spans="1:27" s="61" customFormat="1" ht="14.25" customHeight="1">
      <c r="A6" s="59"/>
      <c r="B6" s="60"/>
      <c r="C6" s="233"/>
      <c r="D6" s="233"/>
      <c r="E6" s="238" t="s">
        <v>88</v>
      </c>
      <c r="F6" s="238"/>
      <c r="G6" s="238"/>
      <c r="H6" s="238"/>
      <c r="I6" s="235"/>
      <c r="J6" s="239" t="str">
        <f>IF('壹、清潔生產評估背景資訊'!I10="", "", '壹、清潔生產評估背景資訊'!I10)</f>
        <v/>
      </c>
      <c r="K6" s="239"/>
      <c r="L6" s="239"/>
      <c r="M6" s="235"/>
      <c r="N6" s="237"/>
      <c r="O6" s="237"/>
      <c r="P6" s="237"/>
      <c r="Q6" s="64"/>
      <c r="R6" s="65"/>
      <c r="S6" s="59"/>
      <c r="T6" s="59"/>
      <c r="X6" s="66"/>
      <c r="Y6" s="232"/>
      <c r="Z6" s="232"/>
      <c r="AA6" s="232"/>
    </row>
    <row r="7" spans="1:27" s="61" customFormat="1" ht="6.75" customHeight="1">
      <c r="A7" s="59"/>
      <c r="B7" s="105"/>
      <c r="C7" s="59"/>
      <c r="D7" s="59"/>
      <c r="E7" s="59"/>
      <c r="F7" s="59"/>
      <c r="G7" s="59"/>
      <c r="H7" s="59"/>
      <c r="I7" s="62"/>
      <c r="J7" s="63"/>
      <c r="K7" s="63"/>
      <c r="L7" s="63"/>
      <c r="M7" s="62"/>
      <c r="N7" s="63"/>
      <c r="O7" s="63"/>
      <c r="P7" s="63"/>
      <c r="Q7" s="64"/>
      <c r="R7" s="65"/>
      <c r="S7" s="59"/>
      <c r="T7" s="59"/>
      <c r="X7" s="66"/>
      <c r="Y7" s="232"/>
      <c r="Z7" s="232"/>
      <c r="AA7" s="232"/>
    </row>
    <row r="8" spans="1:27" s="71" customFormat="1" ht="14.25" customHeight="1">
      <c r="A8" s="67"/>
      <c r="B8" s="68"/>
      <c r="C8" s="266" t="s">
        <v>272</v>
      </c>
      <c r="D8" s="266"/>
      <c r="E8" s="240" t="s">
        <v>273</v>
      </c>
      <c r="F8" s="235" t="s">
        <v>93</v>
      </c>
      <c r="G8" s="70" t="s">
        <v>274</v>
      </c>
      <c r="H8" s="235" t="s">
        <v>95</v>
      </c>
      <c r="I8" s="240" t="s">
        <v>275</v>
      </c>
      <c r="J8" s="240"/>
      <c r="K8" s="235" t="s">
        <v>89</v>
      </c>
      <c r="L8" s="245" t="str">
        <f ca="1">IF(N5="","",IF('壹、清潔生產評估背景資訊'!C8="硬板",IF($N$5&lt;=AF20,AG20,IF($N$5&lt;=AF21,AG21,IF($N$5&lt;=AF22,AG22,0))),IF('壹、清潔生產評估背景資訊'!C8="軟板",IF($N$5&lt;=AF23,AG23,IF($N$5&lt;=AF24,AG24,IF($N$5&lt;=AF25,AG25,0))),IF('壹、清潔生產評估背景資訊'!C8="HDI",IF($N$5&lt;=AF26,AG26,IF($N$5&lt;=AF27,AG27,IF($N$5&lt;=AF28,AG28,0))),""))))</f>
        <v/>
      </c>
      <c r="M8" s="235" t="s">
        <v>93</v>
      </c>
      <c r="N8" s="243" t="str">
        <f ca="1">IF(N5="", "",IF('壹、清潔生產評估背景資訊'!C8="硬板",IF($N$5&gt;AF22,0,$N$5),IF('壹、清潔生產評估背景資訊'!C8="軟板",IF($N$5&gt;AF25,0,$N$5),IF('壹、清潔生產評估背景資訊'!C8="HDI",IF($N$5&gt;AF28,0,$N$5),""))))</f>
        <v/>
      </c>
      <c r="O8" s="243"/>
      <c r="P8" s="70" t="s">
        <v>97</v>
      </c>
      <c r="Q8" s="243" t="str">
        <f ca="1">IF(N5="","",IF('壹、清潔生產評估背景資訊'!C8="硬板",IF($N$5&lt;=AF20, AF20, IF($N$5&lt;=AF21, AF21, IF($N$5&lt;=AF22, AF22, 0))),IF('壹、清潔生產評估背景資訊'!C8="軟板",IF($N$5&lt;=AF23, AF23, IF($N$5&lt;=AF24, AF24, IF($N$5&lt;=AF25, AF25, 0))),IF('壹、清潔生產評估背景資訊'!C8="HDI",IF($N$5&lt;=AF26, AF26, IF($N$5&lt;=AF27, AF27, IF($N$5&lt;=AF28, AF28, 0))), ""))))</f>
        <v/>
      </c>
      <c r="R8" s="243"/>
      <c r="S8" s="235" t="s">
        <v>95</v>
      </c>
      <c r="T8" s="240" t="s">
        <v>98</v>
      </c>
      <c r="U8" s="245" t="str">
        <f ca="1">IF(N5="","",IF('壹、清潔生產評估背景資訊'!C8="硬板",IF($N$5&lt;=AF20,AG20, IF($N$5&lt;=AF21, AG20, IF($N$5&lt;AF22, AG21,IF($N$5=AF22,AG22,IF($N$5&gt;AF22, 0))))),IF('壹、清潔生產評估背景資訊'!C8="軟板",IF($N$5&lt;=AF23,AG23, IF($N$5&lt;=AF24, AG23, IF($N$5&lt;AF25, AG24,IF($N$5=AF25,AG25,IF($N$5&gt;AF25, 0))))),IF('壹、清潔生產評估背景資訊'!C8="HDI",IF($N$5&lt;=AF26,AG26, IF($N$5&lt;=AF27, AG26,IF($N$5&lt;AF28, AG27,IF($N$5=AF28,AG28,IF($N$5&gt;AF28, 0))))),""))))</f>
        <v/>
      </c>
      <c r="V8" s="240" t="s">
        <v>97</v>
      </c>
      <c r="W8" s="245" t="str">
        <f ca="1">IF(N5="","",IF('壹、清潔生產評估背景資訊'!C8="硬板",IF($N$5&lt;=AF20,AG20, IF($N$5&lt;=AF21, AG21, IF($N$5&lt;=AF22, AG22,IF($N$5&gt;AF25, 0)))),IF('壹、清潔生產評估背景資訊'!C8="軟板",IF($N$5&lt;=AF23,AG23, IF($N$5&lt;=AF24, AG24, IF($N$5&lt;=AF25, AG25,IF($N$5&gt;AF25, 0)))),IF('壹、清潔生產評估背景資訊'!C8="HDI",IF($N$5&lt;=AF26,AG26, IF($N$5&lt;=AF27, AG27, IF($N$5&lt;=AF28, AG28,IF($N$5&gt;AF28, 0)))),""))))</f>
        <v/>
      </c>
      <c r="X8" s="272" t="s">
        <v>276</v>
      </c>
      <c r="Y8" s="232"/>
      <c r="Z8" s="232"/>
      <c r="AA8" s="232"/>
    </row>
    <row r="9" spans="1:27" s="71" customFormat="1" ht="14.25" customHeight="1">
      <c r="A9" s="67"/>
      <c r="B9" s="68"/>
      <c r="C9" s="266"/>
      <c r="D9" s="266"/>
      <c r="E9" s="240"/>
      <c r="F9" s="235"/>
      <c r="G9" s="72" t="s">
        <v>277</v>
      </c>
      <c r="H9" s="235"/>
      <c r="I9" s="240"/>
      <c r="J9" s="240"/>
      <c r="K9" s="235"/>
      <c r="L9" s="245"/>
      <c r="M9" s="235"/>
      <c r="N9" s="260" t="str">
        <f ca="1">IF(N5="","",IF('壹、清潔生產評估背景資訊'!C8="硬板",IF($N$5&lt;=AF20,AF20,IF($N$5&lt;=AF21,AF20,IF($N$5&lt;AF22,AF21,IF($N$5=AF22,AF22,0)))),IF('壹、清潔生產評估背景資訊'!C8="軟板",IF($N$5&lt;=AF23,AF23,IF($N$5&lt;=AF24,AF23,IF($N$5&lt;AF25,AF24,IF($N$5=AF25,AF25,0)))),IF('壹、清潔生產評估背景資訊'!C8="HDI",IF($N$5&lt;=AF26,AF26,IF($N$5&lt;=AF27,AF26,IF($N$5&lt;AF28,AF27,IF($N$5=AF28,AF28,0)))),""))))</f>
        <v/>
      </c>
      <c r="O9" s="260"/>
      <c r="P9" s="72" t="s">
        <v>97</v>
      </c>
      <c r="Q9" s="261" t="str">
        <f ca="1">IF(N5="","",IF('壹、清潔生產評估背景資訊'!C8="硬板",IF($N$5&lt;=AF20, AF20, IF($N$5&lt;=AF21, AF21, IF($N$5&lt;=AF22, AF22, 0))),IF('壹、清潔生產評估背景資訊'!C8="軟板",IF($N$5&lt;=AF23, AF23, IF($N$5&lt;=AF24, AF24, IF($N$5&lt;=AF25, AF25, 0))),IF('壹、清潔生產評估背景資訊'!C8="HDI",IF($N$5&lt;=AF26, AF26, IF($N$5&lt;=AF27, AF27, IF($N$5&lt;=AF28, AF28, 0))), ""))))</f>
        <v/>
      </c>
      <c r="R9" s="261"/>
      <c r="S9" s="235"/>
      <c r="T9" s="240"/>
      <c r="U9" s="245"/>
      <c r="V9" s="240"/>
      <c r="W9" s="245"/>
      <c r="X9" s="272"/>
      <c r="Y9" s="232"/>
      <c r="Z9" s="232"/>
      <c r="AA9" s="232"/>
    </row>
    <row r="10" spans="1:27" s="71" customFormat="1" ht="6" customHeight="1">
      <c r="A10" s="67"/>
      <c r="B10" s="73"/>
      <c r="C10" s="67"/>
      <c r="D10" s="67"/>
      <c r="E10" s="67"/>
      <c r="F10" s="67"/>
      <c r="G10" s="67"/>
      <c r="H10" s="67"/>
      <c r="I10" s="74"/>
      <c r="J10" s="74"/>
      <c r="K10" s="75"/>
      <c r="L10" s="75"/>
      <c r="M10" s="75"/>
      <c r="N10" s="74"/>
      <c r="O10" s="75"/>
      <c r="P10" s="75"/>
      <c r="Q10" s="75"/>
      <c r="R10" s="76"/>
      <c r="S10" s="77"/>
      <c r="T10" s="67"/>
      <c r="U10" s="67"/>
      <c r="Y10" s="232"/>
      <c r="Z10" s="232"/>
      <c r="AA10" s="232"/>
    </row>
    <row r="11" spans="1:27" s="71" customFormat="1" ht="15.75" customHeight="1">
      <c r="A11" s="67"/>
      <c r="B11" s="73"/>
      <c r="C11" s="77"/>
      <c r="D11" s="77"/>
      <c r="E11" s="77"/>
      <c r="F11" s="77"/>
      <c r="G11" s="77"/>
      <c r="H11" s="67"/>
      <c r="I11" s="74"/>
      <c r="J11" s="74"/>
      <c r="K11" s="75" t="s">
        <v>89</v>
      </c>
      <c r="L11" s="242" t="str">
        <f ca="1">IF(N5="","",IF('壹、清潔生產評估背景資訊'!C8="硬板",IF($N$5&lt;=AF20,AG20,IF($N$5&gt;AF22,0,IF($N$5=AF22,AG22,L8+((N8-Q8)/(N9-Q9))*(U8-W8)))),IF('壹、清潔生產評估背景資訊'!C8="軟板",IF($N$5&lt;=AF23,AG23,IF($N$5&gt;AF25,0,IF($N$5=AF25,AG25,L8+((N8-Q8)/(N9-Q9))*(U8-W8)))),IF('壹、清潔生產評估背景資訊'!C8="HDI",IF($N$5&lt;=AF26,AG26,IF($N$5&gt;AF28,0,IF($N$5=AF28,AG28,L8+((N8-Q8)/(N9-Q9))*(U8-W8)))),""))))</f>
        <v/>
      </c>
      <c r="M11" s="242"/>
      <c r="N11" s="242"/>
      <c r="O11" s="242"/>
      <c r="P11" s="75"/>
      <c r="Q11" s="75"/>
      <c r="R11" s="76"/>
      <c r="S11" s="77"/>
      <c r="T11" s="67"/>
      <c r="U11" s="67"/>
      <c r="Y11" s="232"/>
      <c r="Z11" s="232"/>
      <c r="AA11" s="232"/>
    </row>
    <row r="12" spans="1:27" s="71" customFormat="1" ht="30" customHeight="1">
      <c r="A12" s="67"/>
      <c r="B12" s="106"/>
      <c r="C12" s="275" t="s">
        <v>278</v>
      </c>
      <c r="D12" s="275"/>
      <c r="E12" s="275"/>
      <c r="F12" s="275"/>
      <c r="G12" s="275"/>
      <c r="H12" s="275"/>
      <c r="I12" s="275"/>
      <c r="J12" s="275"/>
      <c r="K12" s="275"/>
      <c r="L12" s="275"/>
      <c r="M12" s="275"/>
      <c r="N12" s="275"/>
      <c r="O12" s="275"/>
      <c r="P12" s="275"/>
      <c r="Q12" s="275"/>
      <c r="R12" s="275"/>
      <c r="S12" s="275"/>
      <c r="T12" s="275"/>
      <c r="U12" s="275"/>
      <c r="V12" s="275"/>
      <c r="W12" s="275"/>
      <c r="X12" s="275"/>
      <c r="Y12" s="232"/>
      <c r="Z12" s="232"/>
      <c r="AA12" s="232"/>
    </row>
    <row r="13" spans="1:27" s="71" customFormat="1" ht="9" customHeight="1">
      <c r="A13" s="67"/>
      <c r="B13" s="73"/>
      <c r="C13" s="77"/>
      <c r="D13" s="77"/>
      <c r="E13" s="77"/>
      <c r="F13" s="77"/>
      <c r="G13" s="77"/>
      <c r="H13" s="67"/>
      <c r="I13" s="74"/>
      <c r="J13" s="74"/>
      <c r="K13" s="75"/>
      <c r="L13" s="69"/>
      <c r="M13" s="69"/>
      <c r="N13" s="69"/>
      <c r="O13" s="69"/>
      <c r="P13" s="69"/>
      <c r="Q13" s="75"/>
      <c r="R13" s="76"/>
      <c r="S13" s="77"/>
      <c r="T13" s="67"/>
      <c r="U13" s="67"/>
      <c r="Y13" s="232"/>
      <c r="Z13" s="232"/>
      <c r="AA13" s="232"/>
    </row>
    <row r="14" spans="1:27" s="61" customFormat="1" ht="3" customHeight="1">
      <c r="A14" s="59"/>
      <c r="B14" s="60"/>
      <c r="I14" s="62"/>
      <c r="J14" s="63"/>
      <c r="K14" s="63"/>
      <c r="L14" s="63"/>
      <c r="M14" s="62"/>
      <c r="N14" s="63"/>
      <c r="O14" s="63"/>
      <c r="P14" s="63"/>
      <c r="Q14" s="64"/>
      <c r="R14" s="65"/>
      <c r="S14" s="59"/>
      <c r="T14" s="59"/>
      <c r="X14" s="66"/>
      <c r="Y14" s="232"/>
      <c r="Z14" s="232"/>
      <c r="AA14" s="232"/>
    </row>
    <row r="15" spans="1:27" s="61" customFormat="1" ht="14.25" customHeight="1">
      <c r="A15" s="59"/>
      <c r="B15" s="60"/>
      <c r="C15" s="276" t="s">
        <v>279</v>
      </c>
      <c r="D15" s="276"/>
      <c r="E15" s="234" t="s">
        <v>280</v>
      </c>
      <c r="F15" s="234"/>
      <c r="G15" s="234"/>
      <c r="H15" s="234"/>
      <c r="I15" s="235" t="s">
        <v>89</v>
      </c>
      <c r="J15" s="236" t="str">
        <f ca="1">IF(SUMIF(Q28:V107, "廠外再利用", AC28:AC107)+SUMIF(Q28:V107, "廠內再利用", AC28:AC107)=0, "", SUMIF(Q28:V107, "廠外再利用", AC28:AC107)+SUMIF(Q28:V107, "廠內再利用", AC28:AC107))</f>
        <v/>
      </c>
      <c r="K15" s="236"/>
      <c r="L15" s="236"/>
      <c r="M15" s="235" t="s">
        <v>89</v>
      </c>
      <c r="N15" s="237" t="str">
        <f ca="1">IFERROR((J15/J16)*100, "")</f>
        <v/>
      </c>
      <c r="O15" s="237"/>
      <c r="P15" s="237"/>
      <c r="Q15" s="64"/>
      <c r="R15" s="65"/>
      <c r="S15" s="59"/>
      <c r="T15" s="59"/>
      <c r="X15" s="66"/>
      <c r="Y15" s="232"/>
      <c r="Z15" s="232"/>
      <c r="AA15" s="232"/>
    </row>
    <row r="16" spans="1:27" s="61" customFormat="1" ht="14.25" customHeight="1">
      <c r="A16" s="59"/>
      <c r="B16" s="60"/>
      <c r="C16" s="276"/>
      <c r="D16" s="276"/>
      <c r="E16" s="238" t="s">
        <v>281</v>
      </c>
      <c r="F16" s="238"/>
      <c r="G16" s="238"/>
      <c r="H16" s="238"/>
      <c r="I16" s="235"/>
      <c r="J16" s="239" t="str">
        <f>IF(SUM(AC28:AC107)=0, "", SUM(AC28:AC107))</f>
        <v/>
      </c>
      <c r="K16" s="239"/>
      <c r="L16" s="239"/>
      <c r="M16" s="235"/>
      <c r="N16" s="237"/>
      <c r="O16" s="237"/>
      <c r="P16" s="237"/>
      <c r="Q16" s="64"/>
      <c r="R16" s="65"/>
      <c r="S16" s="59"/>
      <c r="T16" s="59"/>
      <c r="X16" s="66"/>
      <c r="Y16" s="232"/>
      <c r="Z16" s="232"/>
      <c r="AA16" s="232"/>
    </row>
    <row r="17" spans="1:33" s="61" customFormat="1" ht="4.5" customHeight="1">
      <c r="A17" s="59"/>
      <c r="B17" s="60"/>
      <c r="I17" s="62"/>
      <c r="J17" s="63"/>
      <c r="K17" s="63"/>
      <c r="L17" s="63"/>
      <c r="M17" s="62"/>
      <c r="N17" s="63"/>
      <c r="O17" s="63"/>
      <c r="P17" s="63"/>
      <c r="Q17" s="64"/>
      <c r="R17" s="65"/>
      <c r="S17" s="59"/>
      <c r="T17" s="59"/>
      <c r="X17" s="66"/>
      <c r="Y17" s="232"/>
      <c r="Z17" s="232"/>
      <c r="AA17" s="232"/>
    </row>
    <row r="18" spans="1:33" s="71" customFormat="1" ht="14.25" customHeight="1" thickBot="1">
      <c r="A18" s="67"/>
      <c r="B18" s="68"/>
      <c r="C18" s="266" t="s">
        <v>282</v>
      </c>
      <c r="D18" s="266"/>
      <c r="E18" s="240" t="s">
        <v>283</v>
      </c>
      <c r="F18" s="235" t="s">
        <v>93</v>
      </c>
      <c r="G18" s="70" t="s">
        <v>284</v>
      </c>
      <c r="H18" s="235" t="s">
        <v>95</v>
      </c>
      <c r="I18" s="240" t="s">
        <v>96</v>
      </c>
      <c r="J18" s="240"/>
      <c r="K18" s="235" t="s">
        <v>89</v>
      </c>
      <c r="L18" s="245" t="str">
        <f ca="1">IF($N$15="","",IF('壹、清潔生產評估背景資訊'!C8="硬板",IF($N$15&gt;=AF30, AG30,IF($N$15&gt;=AF31, AG31, IF($N$15&gt;=AF32,AG32, 0))),IF('壹、清潔生產評估背景資訊'!C8="軟板",IF($N$15&gt;=AF33, AG33,IF($N$15&gt;=AF34, AG34, IF($N$15&gt;=AF35,AG35, 0))),IF('壹、清潔生產評估背景資訊'!C8="HDI",IF($N$15&gt;=AF36, AG36,IF($N$15&gt;=AF37, AG37, IF($N$15&gt;=AF38,AG38, 0))),""))))</f>
        <v/>
      </c>
      <c r="M18" s="235" t="s">
        <v>93</v>
      </c>
      <c r="N18" s="243" t="str">
        <f ca="1">IF('壹、清潔生產評估背景資訊'!C8="硬板",IF($N$15&lt;AF32,0,$N$15),IF('壹、清潔生產評估背景資訊'!C8="軟板",IF($N$15&lt;AF35,0,$N$15),IF('壹、清潔生產評估背景資訊'!C8="HDI",IF($N$15&lt;AF38,0,$N$15),"")))</f>
        <v/>
      </c>
      <c r="O18" s="243"/>
      <c r="P18" s="70" t="s">
        <v>97</v>
      </c>
      <c r="Q18" s="243" t="str">
        <f ca="1">IF(N15="","",IF('壹、清潔生產評估背景資訊'!$C$8="硬板",IF($N$15&gt;=AF30, AF30,IF($N$15&gt;=AF31, AF31, IF($N$15&gt;=AF32,AF32, 0))),IF('壹、清潔生產評估背景資訊'!$C$8="軟板",IF($N$15&gt;=AF33, AF33,IF($N$15&gt;=AF34, AF34, IF($N$15&gt;=AF35,AF35, 0))),IF('壹、清潔生產評估背景資訊'!$C$8="HDI",IF($N$15&gt;=AF36, AF36,IF($N$15&gt;=AF37, AF37, IF($N$15&gt;=AF38,AF38, 0))),""))))</f>
        <v/>
      </c>
      <c r="R18" s="243"/>
      <c r="S18" s="235" t="s">
        <v>95</v>
      </c>
      <c r="T18" s="240" t="s">
        <v>98</v>
      </c>
      <c r="U18" s="245" t="str">
        <f ca="1">IF(N15="","",IF('壹、清潔生產評估背景資訊'!C8="硬板",IF($N$15&gt;AF30, AG30,IF($N$15&gt;AF31, AG30, IF($N$15&gt;AF32,AG31, 0))),IF('壹、清潔生產評估背景資訊'!C8="軟板",IF($N$15&gt;AF33, AG33,IF($N$15&gt;AF34, AG33, IF($N$15&gt;AF35,AG34, 0))),IF('壹、清潔生產評估背景資訊'!C8="HDI",IF($N$15&gt;AF36, AG36,IF($N$15&gt;AF37, AG36, IF($N$15&gt;AF38,AG37, 0))),""))))</f>
        <v/>
      </c>
      <c r="V18" s="240" t="s">
        <v>97</v>
      </c>
      <c r="W18" s="245" t="str">
        <f ca="1">IF(N15="","",IF('壹、清潔生產評估背景資訊'!C8="硬板",IF($N$15&gt;AF30, AG31,IF($N$15&gt;AF31, AG31, IF($N$15&gt;AF32,AG32, 0))),IF('壹、清潔生產評估背景資訊'!C8="軟板",IF($N$15&gt;AF33, AG34,IF($N$15&gt;AF34, AG34, IF($N$15&gt;AF35,AG35, 0))),IF('壹、清潔生產評估背景資訊'!C8="HDI",IF($N$15&gt;AF36, AG37,IF($N$15&gt;AF37, AG37, IF($N$15&gt;AF38,AG38, 0))),""))))</f>
        <v/>
      </c>
      <c r="X18" s="272" t="s">
        <v>276</v>
      </c>
      <c r="Y18" s="232"/>
      <c r="Z18" s="232"/>
      <c r="AA18" s="232"/>
    </row>
    <row r="19" spans="1:33" s="71" customFormat="1" ht="14.25" customHeight="1">
      <c r="A19" s="67"/>
      <c r="B19" s="68"/>
      <c r="C19" s="266"/>
      <c r="D19" s="266"/>
      <c r="E19" s="240"/>
      <c r="F19" s="235"/>
      <c r="G19" s="72" t="s">
        <v>285</v>
      </c>
      <c r="H19" s="235"/>
      <c r="I19" s="240"/>
      <c r="J19" s="240"/>
      <c r="K19" s="235"/>
      <c r="L19" s="245"/>
      <c r="M19" s="235"/>
      <c r="N19" s="260" t="str">
        <f ca="1">IF(N15="","",IF('壹、清潔生產評估背景資訊'!$C$8="硬板",IF($N$15&gt;=AF30, AF30,IF($N$15&gt;=AF31, AF30, IF($N$15&gt;AF32,AF31,IF($N$15=AF32,AF32, 0)))),IF('壹、清潔生產評估背景資訊'!$C$8="軟板",IF($N$15&gt;=AF33, AF33,IF($N$15&gt;=AF34, AF33, IF($N$15&gt;AF35,AF34,IF($N$15=AF35,AF35, 0)))),IF('壹、清潔生產評估背景資訊'!$C$8="HDI",IF($N$15&gt;=AF36, AF36,IF($N$15&gt;=AF37, AF36, IF($N$15&gt;AF38,AF37,IF($N$15=AF38,AF38, 0)))),""))))</f>
        <v/>
      </c>
      <c r="O19" s="260"/>
      <c r="P19" s="72" t="s">
        <v>97</v>
      </c>
      <c r="Q19" s="261" t="str">
        <f ca="1">IF(N15="","",IF('壹、清潔生產評估背景資訊'!$C$8="硬板",IF($N$15&gt;=AF30, AF30,IF($N$15&gt;=AF31, AF31, IF($N$15&gt;=AF32,AF32, 0))),IF('壹、清潔生產評估背景資訊'!$C$8="軟板",IF($N$15&gt;=AF33, AF33,IF($N$15&gt;=AF34, AF34, IF($N$15&gt;=AF35,AF35, 0))),IF('壹、清潔生產評估背景資訊'!$C$8="HDI",IF($N$15&gt;=AF36, AF36,IF($N$15&gt;=AF37, AF37, IF($N$15&gt;=AF38,AF38, 0))),""))))</f>
        <v/>
      </c>
      <c r="R19" s="261"/>
      <c r="S19" s="235"/>
      <c r="T19" s="240"/>
      <c r="U19" s="245"/>
      <c r="V19" s="240"/>
      <c r="W19" s="245"/>
      <c r="X19" s="272"/>
      <c r="Y19" s="232"/>
      <c r="Z19" s="232"/>
      <c r="AA19" s="232"/>
      <c r="AE19" s="107" t="s">
        <v>110</v>
      </c>
      <c r="AF19" s="108" t="s">
        <v>111</v>
      </c>
      <c r="AG19" s="109" t="s">
        <v>112</v>
      </c>
    </row>
    <row r="20" spans="1:33" s="71" customFormat="1" ht="15" customHeight="1">
      <c r="A20" s="67"/>
      <c r="B20" s="73"/>
      <c r="C20" s="67"/>
      <c r="D20" s="67"/>
      <c r="E20" s="67"/>
      <c r="F20" s="67"/>
      <c r="G20" s="67"/>
      <c r="H20" s="67"/>
      <c r="I20" s="74"/>
      <c r="J20" s="74"/>
      <c r="K20" s="75"/>
      <c r="L20" s="75"/>
      <c r="M20" s="75"/>
      <c r="N20" s="74"/>
      <c r="O20" s="75"/>
      <c r="P20" s="75"/>
      <c r="Q20" s="75"/>
      <c r="R20" s="76"/>
      <c r="S20" s="77"/>
      <c r="T20" s="67"/>
      <c r="U20" s="67"/>
      <c r="Y20" s="232"/>
      <c r="Z20" s="232"/>
      <c r="AA20" s="232"/>
      <c r="AE20" s="273" t="s">
        <v>114</v>
      </c>
      <c r="AF20" s="85">
        <v>0.1</v>
      </c>
      <c r="AG20" s="110">
        <v>8</v>
      </c>
    </row>
    <row r="21" spans="1:33" s="71" customFormat="1" ht="14.25" customHeight="1">
      <c r="A21" s="67"/>
      <c r="B21" s="73"/>
      <c r="C21" s="77"/>
      <c r="D21" s="77"/>
      <c r="E21" s="77"/>
      <c r="F21" s="77"/>
      <c r="G21" s="77"/>
      <c r="H21" s="77"/>
      <c r="I21" s="74"/>
      <c r="J21" s="74"/>
      <c r="K21" s="75" t="s">
        <v>89</v>
      </c>
      <c r="L21" s="242" t="str">
        <f ca="1">IF(N15="","",IF('壹、清潔生產評估背景資訊'!$C$8="硬板",IF($N$15&gt;=AF30,AG30,IF($N$15&lt;AF32,0,IF($N$15=AF32,AG32, L18+((N18-Q18)/(N19-Q19))*(U18-W18)))),IF('壹、清潔生產評估背景資訊'!$C$8="軟板",IF($N$15&gt;=AF33,AG33,IF($N$15&lt;AF35,0,IF($N$15=AF35,AG35, L18+((N18-Q18)/(N19-Q19))*(U18-W18)))),IF('壹、清潔生產評估背景資訊'!$C$8="HDI",IF($N$15&gt;=AF36,AG36,IF($N$15&lt;AF38,0,IF($N$15=AF38,AG38, L18+((N18-Q18)/(N19-Q19))*(U18-W18)))),""))))</f>
        <v/>
      </c>
      <c r="M21" s="242"/>
      <c r="N21" s="242"/>
      <c r="O21" s="242"/>
      <c r="P21" s="75"/>
      <c r="Q21" s="75"/>
      <c r="R21" s="76"/>
      <c r="S21" s="77"/>
      <c r="T21" s="67"/>
      <c r="U21" s="67"/>
      <c r="Y21" s="232"/>
      <c r="Z21" s="232"/>
      <c r="AA21" s="232"/>
      <c r="AE21" s="273"/>
      <c r="AF21" s="85">
        <v>0.14000000000000001</v>
      </c>
      <c r="AG21" s="110">
        <v>5</v>
      </c>
    </row>
    <row r="22" spans="1:33" s="71" customFormat="1" ht="17.25" customHeight="1">
      <c r="A22" s="67"/>
      <c r="B22" s="73"/>
      <c r="C22" s="274" t="s">
        <v>286</v>
      </c>
      <c r="D22" s="274"/>
      <c r="E22" s="274"/>
      <c r="F22" s="274"/>
      <c r="G22" s="274"/>
      <c r="H22" s="274"/>
      <c r="I22" s="274"/>
      <c r="J22" s="274"/>
      <c r="K22" s="274"/>
      <c r="L22" s="274"/>
      <c r="M22" s="274"/>
      <c r="N22" s="274"/>
      <c r="O22" s="274"/>
      <c r="P22" s="274"/>
      <c r="Q22" s="274"/>
      <c r="R22" s="274"/>
      <c r="S22" s="274"/>
      <c r="T22" s="274"/>
      <c r="U22" s="274"/>
      <c r="V22" s="274"/>
      <c r="W22" s="274"/>
      <c r="X22" s="274"/>
      <c r="Y22" s="232"/>
      <c r="Z22" s="232"/>
      <c r="AA22" s="232"/>
      <c r="AE22" s="273"/>
      <c r="AF22" s="85">
        <v>0.19</v>
      </c>
      <c r="AG22" s="110">
        <v>2</v>
      </c>
    </row>
    <row r="23" spans="1:33" s="71" customFormat="1" ht="18.75" customHeight="1">
      <c r="A23" s="67"/>
      <c r="B23" s="73"/>
      <c r="C23" s="274"/>
      <c r="D23" s="274"/>
      <c r="E23" s="274"/>
      <c r="F23" s="274"/>
      <c r="G23" s="274"/>
      <c r="H23" s="274"/>
      <c r="I23" s="274"/>
      <c r="J23" s="274"/>
      <c r="K23" s="274"/>
      <c r="L23" s="274"/>
      <c r="M23" s="274"/>
      <c r="N23" s="274"/>
      <c r="O23" s="274"/>
      <c r="P23" s="274"/>
      <c r="Q23" s="274"/>
      <c r="R23" s="274"/>
      <c r="S23" s="274"/>
      <c r="T23" s="274"/>
      <c r="U23" s="274"/>
      <c r="V23" s="274"/>
      <c r="W23" s="274"/>
      <c r="X23" s="274"/>
      <c r="Y23" s="232"/>
      <c r="Z23" s="232"/>
      <c r="AA23" s="232"/>
      <c r="AE23" s="273" t="s">
        <v>116</v>
      </c>
      <c r="AF23" s="85">
        <v>0.3</v>
      </c>
      <c r="AG23" s="110">
        <v>8</v>
      </c>
    </row>
    <row r="24" spans="1:33" s="19" customFormat="1" ht="15.6" customHeight="1">
      <c r="A24" s="7"/>
      <c r="B24" s="78"/>
      <c r="C24" s="111"/>
      <c r="D24" s="111"/>
      <c r="E24" s="111"/>
      <c r="F24" s="111"/>
      <c r="G24" s="111"/>
      <c r="H24" s="79"/>
      <c r="I24" s="80"/>
      <c r="J24" s="80"/>
      <c r="K24" s="81"/>
      <c r="L24" s="81"/>
      <c r="M24" s="81"/>
      <c r="N24" s="80"/>
      <c r="O24" s="81"/>
      <c r="P24" s="81"/>
      <c r="Q24" s="81"/>
      <c r="R24" s="82"/>
      <c r="S24" s="83"/>
      <c r="T24" s="79"/>
      <c r="U24" s="79"/>
      <c r="V24" s="84"/>
      <c r="W24" s="84"/>
      <c r="X24" s="84"/>
      <c r="Y24" s="232"/>
      <c r="Z24" s="232"/>
      <c r="AA24" s="232"/>
      <c r="AE24" s="273"/>
      <c r="AF24" s="85">
        <v>0.38</v>
      </c>
      <c r="AG24" s="110">
        <v>5</v>
      </c>
    </row>
    <row r="25" spans="1:33">
      <c r="AE25" s="273"/>
      <c r="AF25" s="85">
        <v>0.46</v>
      </c>
      <c r="AG25" s="110">
        <v>2</v>
      </c>
    </row>
    <row r="26" spans="1:33" ht="18" thickBot="1">
      <c r="B26" s="249" t="s">
        <v>102</v>
      </c>
      <c r="C26" s="249"/>
      <c r="D26" s="249" t="s">
        <v>287</v>
      </c>
      <c r="E26" s="249" t="s">
        <v>288</v>
      </c>
      <c r="F26" s="249"/>
      <c r="G26" s="250" t="s">
        <v>104</v>
      </c>
      <c r="H26" s="250"/>
      <c r="I26" s="250"/>
      <c r="J26" s="250"/>
      <c r="K26" s="250"/>
      <c r="L26" s="250"/>
      <c r="M26" s="250"/>
      <c r="N26" s="250"/>
      <c r="O26" s="250"/>
      <c r="P26" s="250"/>
      <c r="Q26" s="250"/>
      <c r="R26" s="250"/>
      <c r="S26" s="250"/>
      <c r="T26" s="250"/>
      <c r="U26" s="250"/>
      <c r="V26" s="250"/>
      <c r="W26" s="251" t="s">
        <v>289</v>
      </c>
      <c r="X26" s="251"/>
      <c r="Y26" s="251" t="s">
        <v>105</v>
      </c>
      <c r="Z26" s="251"/>
      <c r="AA26" s="251"/>
      <c r="AC26" s="188" t="s">
        <v>634</v>
      </c>
      <c r="AE26" s="277" t="s">
        <v>117</v>
      </c>
      <c r="AF26" s="85">
        <v>0.13</v>
      </c>
      <c r="AG26" s="110">
        <v>8</v>
      </c>
    </row>
    <row r="27" spans="1:33" ht="18" thickBot="1">
      <c r="B27" s="249"/>
      <c r="C27" s="249"/>
      <c r="D27" s="249"/>
      <c r="E27" s="249"/>
      <c r="F27" s="249"/>
      <c r="G27" s="250" t="s">
        <v>290</v>
      </c>
      <c r="H27" s="250"/>
      <c r="I27" s="250"/>
      <c r="J27" s="250"/>
      <c r="K27" s="250"/>
      <c r="L27" s="250"/>
      <c r="M27" s="250"/>
      <c r="N27" s="250" t="s">
        <v>107</v>
      </c>
      <c r="O27" s="250"/>
      <c r="P27" s="250"/>
      <c r="Q27" s="250" t="s">
        <v>291</v>
      </c>
      <c r="R27" s="250"/>
      <c r="S27" s="250"/>
      <c r="T27" s="250"/>
      <c r="U27" s="250"/>
      <c r="V27" s="250"/>
      <c r="W27" s="251"/>
      <c r="X27" s="251"/>
      <c r="Y27" s="251"/>
      <c r="Z27" s="251"/>
      <c r="AA27" s="251"/>
      <c r="AC27" s="186" t="s">
        <v>633</v>
      </c>
      <c r="AE27" s="277"/>
      <c r="AF27" s="85">
        <v>0.15</v>
      </c>
      <c r="AG27" s="110">
        <v>5</v>
      </c>
    </row>
    <row r="28" spans="1:33" ht="21.6" customHeight="1" thickBot="1">
      <c r="B28" s="250">
        <v>1</v>
      </c>
      <c r="C28" s="250"/>
      <c r="D28" s="175"/>
      <c r="E28" s="262"/>
      <c r="F28" s="262"/>
      <c r="G28" s="278"/>
      <c r="H28" s="279"/>
      <c r="I28" s="279"/>
      <c r="J28" s="279"/>
      <c r="K28" s="279"/>
      <c r="L28" s="279"/>
      <c r="M28" s="280"/>
      <c r="N28" s="253"/>
      <c r="O28" s="253"/>
      <c r="P28" s="253"/>
      <c r="Q28" s="262"/>
      <c r="R28" s="262"/>
      <c r="S28" s="262"/>
      <c r="T28" s="262"/>
      <c r="U28" s="262"/>
      <c r="V28" s="262"/>
      <c r="W28" s="255"/>
      <c r="X28" s="255"/>
      <c r="Y28" s="255"/>
      <c r="Z28" s="255"/>
      <c r="AA28" s="255"/>
      <c r="AC28" s="187">
        <f>G28*(IF(N28="t",1,IF(N28="kg",0.001,0.000001)))</f>
        <v>0</v>
      </c>
      <c r="AE28" s="277"/>
      <c r="AF28" s="112">
        <v>0.16</v>
      </c>
      <c r="AG28" s="113">
        <v>2</v>
      </c>
    </row>
    <row r="29" spans="1:33" ht="21.6" customHeight="1">
      <c r="B29" s="250">
        <v>2</v>
      </c>
      <c r="C29" s="250"/>
      <c r="D29" s="175"/>
      <c r="E29" s="262"/>
      <c r="F29" s="262"/>
      <c r="G29" s="254"/>
      <c r="H29" s="254"/>
      <c r="I29" s="254"/>
      <c r="J29" s="254"/>
      <c r="K29" s="254"/>
      <c r="L29" s="254"/>
      <c r="M29" s="254"/>
      <c r="N29" s="253"/>
      <c r="O29" s="253"/>
      <c r="P29" s="253"/>
      <c r="Q29" s="262"/>
      <c r="R29" s="262"/>
      <c r="S29" s="262"/>
      <c r="T29" s="262"/>
      <c r="U29" s="262"/>
      <c r="V29" s="262"/>
      <c r="W29" s="255"/>
      <c r="X29" s="255"/>
      <c r="Y29" s="255"/>
      <c r="Z29" s="255"/>
      <c r="AA29" s="255"/>
      <c r="AC29" s="187">
        <f t="shared" ref="AC29:AC92" si="0">G29*(IF(N29="t",1,IF(N29="kg",0.001,0.000001)))</f>
        <v>0</v>
      </c>
      <c r="AE29" s="107" t="s">
        <v>110</v>
      </c>
      <c r="AF29" s="108" t="s">
        <v>111</v>
      </c>
      <c r="AG29" s="109" t="s">
        <v>112</v>
      </c>
    </row>
    <row r="30" spans="1:33" ht="21.6" customHeight="1">
      <c r="B30" s="250">
        <v>3</v>
      </c>
      <c r="C30" s="250"/>
      <c r="D30" s="175"/>
      <c r="E30" s="262"/>
      <c r="F30" s="262"/>
      <c r="G30" s="254"/>
      <c r="H30" s="254"/>
      <c r="I30" s="254"/>
      <c r="J30" s="254"/>
      <c r="K30" s="254"/>
      <c r="L30" s="254"/>
      <c r="M30" s="254"/>
      <c r="N30" s="253"/>
      <c r="O30" s="253"/>
      <c r="P30" s="253"/>
      <c r="Q30" s="262"/>
      <c r="R30" s="262"/>
      <c r="S30" s="262"/>
      <c r="T30" s="262"/>
      <c r="U30" s="262"/>
      <c r="V30" s="262"/>
      <c r="W30" s="255"/>
      <c r="X30" s="255"/>
      <c r="Y30" s="255"/>
      <c r="Z30" s="255"/>
      <c r="AA30" s="255"/>
      <c r="AC30" s="187">
        <f t="shared" si="0"/>
        <v>0</v>
      </c>
      <c r="AE30" s="273" t="s">
        <v>114</v>
      </c>
      <c r="AF30" s="85">
        <v>86.9</v>
      </c>
      <c r="AG30" s="110">
        <v>4</v>
      </c>
    </row>
    <row r="31" spans="1:33" ht="21.6" customHeight="1">
      <c r="B31" s="250">
        <v>4</v>
      </c>
      <c r="C31" s="250"/>
      <c r="D31" s="175"/>
      <c r="E31" s="262"/>
      <c r="F31" s="262"/>
      <c r="G31" s="254"/>
      <c r="H31" s="254"/>
      <c r="I31" s="254"/>
      <c r="J31" s="254"/>
      <c r="K31" s="254"/>
      <c r="L31" s="254"/>
      <c r="M31" s="254"/>
      <c r="N31" s="253"/>
      <c r="O31" s="253"/>
      <c r="P31" s="253"/>
      <c r="Q31" s="262"/>
      <c r="R31" s="262"/>
      <c r="S31" s="262"/>
      <c r="T31" s="262"/>
      <c r="U31" s="262"/>
      <c r="V31" s="262"/>
      <c r="W31" s="255"/>
      <c r="X31" s="255"/>
      <c r="Y31" s="255"/>
      <c r="Z31" s="255"/>
      <c r="AA31" s="255"/>
      <c r="AC31" s="187">
        <f t="shared" si="0"/>
        <v>0</v>
      </c>
      <c r="AE31" s="273"/>
      <c r="AF31" s="85">
        <v>67.8</v>
      </c>
      <c r="AG31" s="110">
        <v>2</v>
      </c>
    </row>
    <row r="32" spans="1:33" ht="21.6" customHeight="1">
      <c r="B32" s="250">
        <v>5</v>
      </c>
      <c r="C32" s="250"/>
      <c r="D32" s="175"/>
      <c r="E32" s="262"/>
      <c r="F32" s="262"/>
      <c r="G32" s="254"/>
      <c r="H32" s="254"/>
      <c r="I32" s="254"/>
      <c r="J32" s="254"/>
      <c r="K32" s="254"/>
      <c r="L32" s="254"/>
      <c r="M32" s="254"/>
      <c r="N32" s="253"/>
      <c r="O32" s="253"/>
      <c r="P32" s="253"/>
      <c r="Q32" s="262"/>
      <c r="R32" s="262"/>
      <c r="S32" s="262"/>
      <c r="T32" s="262"/>
      <c r="U32" s="262"/>
      <c r="V32" s="262"/>
      <c r="W32" s="255"/>
      <c r="X32" s="255"/>
      <c r="Y32" s="255"/>
      <c r="Z32" s="255"/>
      <c r="AA32" s="255"/>
      <c r="AC32" s="187">
        <f t="shared" si="0"/>
        <v>0</v>
      </c>
      <c r="AE32" s="273"/>
      <c r="AF32" s="85">
        <v>48.7</v>
      </c>
      <c r="AG32" s="110">
        <v>1</v>
      </c>
    </row>
    <row r="33" spans="2:33" ht="21.6" customHeight="1">
      <c r="B33" s="250">
        <v>6</v>
      </c>
      <c r="C33" s="250"/>
      <c r="D33" s="175"/>
      <c r="E33" s="262"/>
      <c r="F33" s="262"/>
      <c r="G33" s="254"/>
      <c r="H33" s="254"/>
      <c r="I33" s="254"/>
      <c r="J33" s="254"/>
      <c r="K33" s="254"/>
      <c r="L33" s="254"/>
      <c r="M33" s="254"/>
      <c r="N33" s="253"/>
      <c r="O33" s="253"/>
      <c r="P33" s="253"/>
      <c r="Q33" s="262"/>
      <c r="R33" s="262"/>
      <c r="S33" s="262"/>
      <c r="T33" s="262"/>
      <c r="U33" s="262"/>
      <c r="V33" s="262"/>
      <c r="W33" s="255"/>
      <c r="X33" s="255"/>
      <c r="Y33" s="255"/>
      <c r="Z33" s="255"/>
      <c r="AA33" s="255"/>
      <c r="AC33" s="187">
        <f t="shared" si="0"/>
        <v>0</v>
      </c>
      <c r="AE33" s="273" t="s">
        <v>116</v>
      </c>
      <c r="AF33" s="85">
        <v>83</v>
      </c>
      <c r="AG33" s="110">
        <v>4</v>
      </c>
    </row>
    <row r="34" spans="2:33" ht="21.6" customHeight="1">
      <c r="B34" s="250">
        <v>7</v>
      </c>
      <c r="C34" s="250"/>
      <c r="D34" s="175"/>
      <c r="E34" s="262"/>
      <c r="F34" s="262"/>
      <c r="G34" s="254"/>
      <c r="H34" s="254"/>
      <c r="I34" s="254"/>
      <c r="J34" s="254"/>
      <c r="K34" s="254"/>
      <c r="L34" s="254"/>
      <c r="M34" s="254"/>
      <c r="N34" s="253"/>
      <c r="O34" s="253"/>
      <c r="P34" s="253"/>
      <c r="Q34" s="262"/>
      <c r="R34" s="262"/>
      <c r="S34" s="262"/>
      <c r="T34" s="262"/>
      <c r="U34" s="262"/>
      <c r="V34" s="262"/>
      <c r="W34" s="255"/>
      <c r="X34" s="255"/>
      <c r="Y34" s="255"/>
      <c r="Z34" s="255"/>
      <c r="AA34" s="255"/>
      <c r="AC34" s="187">
        <f t="shared" si="0"/>
        <v>0</v>
      </c>
      <c r="AE34" s="273"/>
      <c r="AF34" s="85">
        <v>79.8</v>
      </c>
      <c r="AG34" s="110">
        <v>2</v>
      </c>
    </row>
    <row r="35" spans="2:33" ht="21.6" customHeight="1">
      <c r="B35" s="250">
        <v>8</v>
      </c>
      <c r="C35" s="250"/>
      <c r="D35" s="175"/>
      <c r="E35" s="262"/>
      <c r="F35" s="262"/>
      <c r="G35" s="254"/>
      <c r="H35" s="254"/>
      <c r="I35" s="254"/>
      <c r="J35" s="254"/>
      <c r="K35" s="254"/>
      <c r="L35" s="254"/>
      <c r="M35" s="254"/>
      <c r="N35" s="253"/>
      <c r="O35" s="253"/>
      <c r="P35" s="253"/>
      <c r="Q35" s="262"/>
      <c r="R35" s="262"/>
      <c r="S35" s="262"/>
      <c r="T35" s="262"/>
      <c r="U35" s="262"/>
      <c r="V35" s="262"/>
      <c r="W35" s="255"/>
      <c r="X35" s="255"/>
      <c r="Y35" s="255"/>
      <c r="Z35" s="255"/>
      <c r="AA35" s="255"/>
      <c r="AC35" s="187">
        <f t="shared" si="0"/>
        <v>0</v>
      </c>
      <c r="AE35" s="273"/>
      <c r="AF35" s="85">
        <v>76.3</v>
      </c>
      <c r="AG35" s="110">
        <v>1</v>
      </c>
    </row>
    <row r="36" spans="2:33" ht="21.6" customHeight="1" thickBot="1">
      <c r="B36" s="250">
        <v>9</v>
      </c>
      <c r="C36" s="250"/>
      <c r="D36" s="175"/>
      <c r="E36" s="262"/>
      <c r="F36" s="262"/>
      <c r="G36" s="254"/>
      <c r="H36" s="254"/>
      <c r="I36" s="254"/>
      <c r="J36" s="254"/>
      <c r="K36" s="254"/>
      <c r="L36" s="254"/>
      <c r="M36" s="254"/>
      <c r="N36" s="253"/>
      <c r="O36" s="253"/>
      <c r="P36" s="253"/>
      <c r="Q36" s="262"/>
      <c r="R36" s="262"/>
      <c r="S36" s="262"/>
      <c r="T36" s="262"/>
      <c r="U36" s="262"/>
      <c r="V36" s="262"/>
      <c r="W36" s="255"/>
      <c r="X36" s="255"/>
      <c r="Y36" s="255"/>
      <c r="Z36" s="255"/>
      <c r="AA36" s="255"/>
      <c r="AC36" s="187">
        <f t="shared" si="0"/>
        <v>0</v>
      </c>
      <c r="AE36" s="277" t="s">
        <v>117</v>
      </c>
      <c r="AF36" s="85">
        <v>73.900000000000006</v>
      </c>
      <c r="AG36" s="110">
        <v>4</v>
      </c>
    </row>
    <row r="37" spans="2:33" ht="21.6" customHeight="1" thickBot="1">
      <c r="B37" s="250">
        <v>10</v>
      </c>
      <c r="C37" s="250"/>
      <c r="D37" s="175"/>
      <c r="E37" s="262"/>
      <c r="F37" s="262"/>
      <c r="G37" s="254"/>
      <c r="H37" s="254"/>
      <c r="I37" s="254"/>
      <c r="J37" s="254"/>
      <c r="K37" s="254"/>
      <c r="L37" s="254"/>
      <c r="M37" s="254"/>
      <c r="N37" s="253"/>
      <c r="O37" s="253"/>
      <c r="P37" s="253"/>
      <c r="Q37" s="262"/>
      <c r="R37" s="262"/>
      <c r="S37" s="262"/>
      <c r="T37" s="262"/>
      <c r="U37" s="262"/>
      <c r="V37" s="262"/>
      <c r="W37" s="255"/>
      <c r="X37" s="255"/>
      <c r="Y37" s="255"/>
      <c r="Z37" s="255"/>
      <c r="AA37" s="255"/>
      <c r="AC37" s="187">
        <f t="shared" si="0"/>
        <v>0</v>
      </c>
      <c r="AE37" s="277"/>
      <c r="AF37" s="85">
        <v>66.599999999999994</v>
      </c>
      <c r="AG37" s="110">
        <v>2</v>
      </c>
    </row>
    <row r="38" spans="2:33" ht="21.6" customHeight="1" thickBot="1">
      <c r="B38" s="250">
        <v>11</v>
      </c>
      <c r="C38" s="250"/>
      <c r="D38" s="175"/>
      <c r="E38" s="262"/>
      <c r="F38" s="262"/>
      <c r="G38" s="254"/>
      <c r="H38" s="254"/>
      <c r="I38" s="254"/>
      <c r="J38" s="254"/>
      <c r="K38" s="254"/>
      <c r="L38" s="254"/>
      <c r="M38" s="254"/>
      <c r="N38" s="253"/>
      <c r="O38" s="253"/>
      <c r="P38" s="253"/>
      <c r="Q38" s="262"/>
      <c r="R38" s="262"/>
      <c r="S38" s="262"/>
      <c r="T38" s="262"/>
      <c r="U38" s="262"/>
      <c r="V38" s="262"/>
      <c r="W38" s="255"/>
      <c r="X38" s="255"/>
      <c r="Y38" s="255"/>
      <c r="Z38" s="255"/>
      <c r="AA38" s="255"/>
      <c r="AC38" s="187">
        <f t="shared" si="0"/>
        <v>0</v>
      </c>
      <c r="AE38" s="277"/>
      <c r="AF38" s="112">
        <v>59.2</v>
      </c>
      <c r="AG38" s="113">
        <v>1</v>
      </c>
    </row>
    <row r="39" spans="2:33" ht="21.6" customHeight="1">
      <c r="B39" s="250">
        <v>12</v>
      </c>
      <c r="C39" s="250"/>
      <c r="D39" s="175"/>
      <c r="E39" s="262"/>
      <c r="F39" s="262"/>
      <c r="G39" s="254"/>
      <c r="H39" s="254"/>
      <c r="I39" s="254"/>
      <c r="J39" s="254"/>
      <c r="K39" s="254"/>
      <c r="L39" s="254"/>
      <c r="M39" s="254"/>
      <c r="N39" s="253"/>
      <c r="O39" s="253"/>
      <c r="P39" s="253"/>
      <c r="Q39" s="262"/>
      <c r="R39" s="262"/>
      <c r="S39" s="262"/>
      <c r="T39" s="262"/>
      <c r="U39" s="262"/>
      <c r="V39" s="262"/>
      <c r="W39" s="255"/>
      <c r="X39" s="255"/>
      <c r="Y39" s="255"/>
      <c r="Z39" s="255"/>
      <c r="AA39" s="255"/>
      <c r="AC39" s="187">
        <f t="shared" si="0"/>
        <v>0</v>
      </c>
    </row>
    <row r="40" spans="2:33" ht="21.6" customHeight="1">
      <c r="B40" s="250">
        <v>13</v>
      </c>
      <c r="C40" s="250"/>
      <c r="D40" s="175"/>
      <c r="E40" s="262"/>
      <c r="F40" s="262"/>
      <c r="G40" s="254"/>
      <c r="H40" s="254"/>
      <c r="I40" s="254"/>
      <c r="J40" s="254"/>
      <c r="K40" s="254"/>
      <c r="L40" s="254"/>
      <c r="M40" s="254"/>
      <c r="N40" s="253"/>
      <c r="O40" s="253"/>
      <c r="P40" s="253"/>
      <c r="Q40" s="262"/>
      <c r="R40" s="262"/>
      <c r="S40" s="262"/>
      <c r="T40" s="262"/>
      <c r="U40" s="262"/>
      <c r="V40" s="262"/>
      <c r="W40" s="255"/>
      <c r="X40" s="255"/>
      <c r="Y40" s="255"/>
      <c r="Z40" s="255"/>
      <c r="AA40" s="255"/>
      <c r="AC40" s="187">
        <f>G40*(IF(N40="t",1,IF(N40="kg",0.001,0.000001)))</f>
        <v>0</v>
      </c>
    </row>
    <row r="41" spans="2:33" ht="21.6" customHeight="1">
      <c r="B41" s="250">
        <v>14</v>
      </c>
      <c r="C41" s="250"/>
      <c r="D41" s="175"/>
      <c r="E41" s="262"/>
      <c r="F41" s="262"/>
      <c r="G41" s="254"/>
      <c r="H41" s="254"/>
      <c r="I41" s="254"/>
      <c r="J41" s="254"/>
      <c r="K41" s="254"/>
      <c r="L41" s="254"/>
      <c r="M41" s="254"/>
      <c r="N41" s="253"/>
      <c r="O41" s="253"/>
      <c r="P41" s="253"/>
      <c r="Q41" s="262"/>
      <c r="R41" s="262"/>
      <c r="S41" s="262"/>
      <c r="T41" s="262"/>
      <c r="U41" s="262"/>
      <c r="V41" s="262"/>
      <c r="W41" s="255"/>
      <c r="X41" s="255"/>
      <c r="Y41" s="255"/>
      <c r="Z41" s="255"/>
      <c r="AA41" s="255"/>
      <c r="AC41" s="187">
        <f t="shared" si="0"/>
        <v>0</v>
      </c>
    </row>
    <row r="42" spans="2:33" ht="21.6" customHeight="1">
      <c r="B42" s="250">
        <v>15</v>
      </c>
      <c r="C42" s="250"/>
      <c r="D42" s="175"/>
      <c r="E42" s="262"/>
      <c r="F42" s="262"/>
      <c r="G42" s="254"/>
      <c r="H42" s="254"/>
      <c r="I42" s="254"/>
      <c r="J42" s="254"/>
      <c r="K42" s="254"/>
      <c r="L42" s="254"/>
      <c r="M42" s="254"/>
      <c r="N42" s="253"/>
      <c r="O42" s="253"/>
      <c r="P42" s="253"/>
      <c r="Q42" s="262"/>
      <c r="R42" s="262"/>
      <c r="S42" s="262"/>
      <c r="T42" s="262"/>
      <c r="U42" s="262"/>
      <c r="V42" s="262"/>
      <c r="W42" s="255"/>
      <c r="X42" s="255"/>
      <c r="Y42" s="255"/>
      <c r="Z42" s="255"/>
      <c r="AA42" s="255"/>
      <c r="AC42" s="187">
        <f t="shared" si="0"/>
        <v>0</v>
      </c>
    </row>
    <row r="43" spans="2:33" ht="21.6" customHeight="1">
      <c r="B43" s="250">
        <v>16</v>
      </c>
      <c r="C43" s="250"/>
      <c r="D43" s="175"/>
      <c r="E43" s="262"/>
      <c r="F43" s="262"/>
      <c r="G43" s="254"/>
      <c r="H43" s="254"/>
      <c r="I43" s="254"/>
      <c r="J43" s="254"/>
      <c r="K43" s="254"/>
      <c r="L43" s="254"/>
      <c r="M43" s="254"/>
      <c r="N43" s="253"/>
      <c r="O43" s="253"/>
      <c r="P43" s="253"/>
      <c r="Q43" s="262"/>
      <c r="R43" s="262"/>
      <c r="S43" s="262"/>
      <c r="T43" s="262"/>
      <c r="U43" s="262"/>
      <c r="V43" s="262"/>
      <c r="W43" s="255"/>
      <c r="X43" s="255"/>
      <c r="Y43" s="255"/>
      <c r="Z43" s="255"/>
      <c r="AA43" s="255"/>
      <c r="AC43" s="187">
        <f t="shared" si="0"/>
        <v>0</v>
      </c>
    </row>
    <row r="44" spans="2:33" ht="21.6" customHeight="1">
      <c r="B44" s="250">
        <v>17</v>
      </c>
      <c r="C44" s="250"/>
      <c r="D44" s="175"/>
      <c r="E44" s="262"/>
      <c r="F44" s="262"/>
      <c r="G44" s="254"/>
      <c r="H44" s="254"/>
      <c r="I44" s="254"/>
      <c r="J44" s="254"/>
      <c r="K44" s="254"/>
      <c r="L44" s="254"/>
      <c r="M44" s="254"/>
      <c r="N44" s="253"/>
      <c r="O44" s="253"/>
      <c r="P44" s="253"/>
      <c r="Q44" s="262"/>
      <c r="R44" s="262"/>
      <c r="S44" s="262"/>
      <c r="T44" s="262"/>
      <c r="U44" s="262"/>
      <c r="V44" s="262"/>
      <c r="W44" s="255"/>
      <c r="X44" s="255"/>
      <c r="Y44" s="255"/>
      <c r="Z44" s="255"/>
      <c r="AA44" s="255"/>
      <c r="AC44" s="187">
        <f t="shared" si="0"/>
        <v>0</v>
      </c>
    </row>
    <row r="45" spans="2:33" ht="21.6" customHeight="1">
      <c r="B45" s="250">
        <v>18</v>
      </c>
      <c r="C45" s="250"/>
      <c r="D45" s="175"/>
      <c r="E45" s="262"/>
      <c r="F45" s="262"/>
      <c r="G45" s="254"/>
      <c r="H45" s="254"/>
      <c r="I45" s="254"/>
      <c r="J45" s="254"/>
      <c r="K45" s="254"/>
      <c r="L45" s="254"/>
      <c r="M45" s="254"/>
      <c r="N45" s="253"/>
      <c r="O45" s="253"/>
      <c r="P45" s="253"/>
      <c r="Q45" s="262"/>
      <c r="R45" s="262"/>
      <c r="S45" s="262"/>
      <c r="T45" s="262"/>
      <c r="U45" s="262"/>
      <c r="V45" s="262"/>
      <c r="W45" s="255"/>
      <c r="X45" s="255"/>
      <c r="Y45" s="255"/>
      <c r="Z45" s="255"/>
      <c r="AA45" s="255"/>
      <c r="AC45" s="187">
        <f t="shared" si="0"/>
        <v>0</v>
      </c>
    </row>
    <row r="46" spans="2:33" ht="21.6" customHeight="1">
      <c r="B46" s="250">
        <v>19</v>
      </c>
      <c r="C46" s="250"/>
      <c r="D46" s="175"/>
      <c r="E46" s="262"/>
      <c r="F46" s="262"/>
      <c r="G46" s="254"/>
      <c r="H46" s="254"/>
      <c r="I46" s="254"/>
      <c r="J46" s="254"/>
      <c r="K46" s="254"/>
      <c r="L46" s="254"/>
      <c r="M46" s="254"/>
      <c r="N46" s="253"/>
      <c r="O46" s="253"/>
      <c r="P46" s="253"/>
      <c r="Q46" s="262"/>
      <c r="R46" s="262"/>
      <c r="S46" s="262"/>
      <c r="T46" s="262"/>
      <c r="U46" s="262"/>
      <c r="V46" s="262"/>
      <c r="W46" s="255"/>
      <c r="X46" s="255"/>
      <c r="Y46" s="255"/>
      <c r="Z46" s="255"/>
      <c r="AA46" s="255"/>
      <c r="AC46" s="187">
        <f t="shared" si="0"/>
        <v>0</v>
      </c>
    </row>
    <row r="47" spans="2:33" ht="21.6" customHeight="1">
      <c r="B47" s="250">
        <v>20</v>
      </c>
      <c r="C47" s="250"/>
      <c r="D47" s="175"/>
      <c r="E47" s="262"/>
      <c r="F47" s="262"/>
      <c r="G47" s="254"/>
      <c r="H47" s="254"/>
      <c r="I47" s="254"/>
      <c r="J47" s="254"/>
      <c r="K47" s="254"/>
      <c r="L47" s="254"/>
      <c r="M47" s="254"/>
      <c r="N47" s="253"/>
      <c r="O47" s="253"/>
      <c r="P47" s="253"/>
      <c r="Q47" s="262"/>
      <c r="R47" s="262"/>
      <c r="S47" s="262"/>
      <c r="T47" s="262"/>
      <c r="U47" s="262"/>
      <c r="V47" s="262"/>
      <c r="W47" s="255"/>
      <c r="X47" s="255"/>
      <c r="Y47" s="255"/>
      <c r="Z47" s="255"/>
      <c r="AA47" s="255"/>
      <c r="AC47" s="187">
        <f t="shared" si="0"/>
        <v>0</v>
      </c>
    </row>
    <row r="48" spans="2:33" ht="21.6" customHeight="1">
      <c r="B48" s="250">
        <v>21</v>
      </c>
      <c r="C48" s="250"/>
      <c r="D48" s="175"/>
      <c r="E48" s="262"/>
      <c r="F48" s="262"/>
      <c r="G48" s="254"/>
      <c r="H48" s="254"/>
      <c r="I48" s="254"/>
      <c r="J48" s="254"/>
      <c r="K48" s="254"/>
      <c r="L48" s="254"/>
      <c r="M48" s="254"/>
      <c r="N48" s="253"/>
      <c r="O48" s="253"/>
      <c r="P48" s="253"/>
      <c r="Q48" s="262"/>
      <c r="R48" s="262"/>
      <c r="S48" s="262"/>
      <c r="T48" s="262"/>
      <c r="U48" s="262"/>
      <c r="V48" s="262"/>
      <c r="W48" s="255"/>
      <c r="X48" s="255"/>
      <c r="Y48" s="255"/>
      <c r="Z48" s="255"/>
      <c r="AA48" s="255"/>
      <c r="AC48" s="187">
        <f t="shared" si="0"/>
        <v>0</v>
      </c>
    </row>
    <row r="49" spans="2:29" ht="21.6" customHeight="1">
      <c r="B49" s="250">
        <v>22</v>
      </c>
      <c r="C49" s="250"/>
      <c r="D49" s="175"/>
      <c r="E49" s="262"/>
      <c r="F49" s="262"/>
      <c r="G49" s="254"/>
      <c r="H49" s="254"/>
      <c r="I49" s="254"/>
      <c r="J49" s="254"/>
      <c r="K49" s="254"/>
      <c r="L49" s="254"/>
      <c r="M49" s="254"/>
      <c r="N49" s="253"/>
      <c r="O49" s="253"/>
      <c r="P49" s="253"/>
      <c r="Q49" s="262"/>
      <c r="R49" s="262"/>
      <c r="S49" s="262"/>
      <c r="T49" s="262"/>
      <c r="U49" s="262"/>
      <c r="V49" s="262"/>
      <c r="W49" s="255"/>
      <c r="X49" s="255"/>
      <c r="Y49" s="255"/>
      <c r="Z49" s="255"/>
      <c r="AA49" s="255"/>
      <c r="AC49" s="187">
        <f t="shared" si="0"/>
        <v>0</v>
      </c>
    </row>
    <row r="50" spans="2:29" ht="21.6" customHeight="1">
      <c r="B50" s="250">
        <v>23</v>
      </c>
      <c r="C50" s="250"/>
      <c r="D50" s="175"/>
      <c r="E50" s="262"/>
      <c r="F50" s="262"/>
      <c r="G50" s="254"/>
      <c r="H50" s="254"/>
      <c r="I50" s="254"/>
      <c r="J50" s="254"/>
      <c r="K50" s="254"/>
      <c r="L50" s="254"/>
      <c r="M50" s="254"/>
      <c r="N50" s="253"/>
      <c r="O50" s="253"/>
      <c r="P50" s="253"/>
      <c r="Q50" s="262"/>
      <c r="R50" s="262"/>
      <c r="S50" s="262"/>
      <c r="T50" s="262"/>
      <c r="U50" s="262"/>
      <c r="V50" s="262"/>
      <c r="W50" s="255"/>
      <c r="X50" s="255"/>
      <c r="Y50" s="255"/>
      <c r="Z50" s="255"/>
      <c r="AA50" s="255"/>
      <c r="AC50" s="187">
        <f t="shared" si="0"/>
        <v>0</v>
      </c>
    </row>
    <row r="51" spans="2:29" ht="21.6" customHeight="1">
      <c r="B51" s="250">
        <v>24</v>
      </c>
      <c r="C51" s="250"/>
      <c r="D51" s="175"/>
      <c r="E51" s="262"/>
      <c r="F51" s="262"/>
      <c r="G51" s="254"/>
      <c r="H51" s="254"/>
      <c r="I51" s="254"/>
      <c r="J51" s="254"/>
      <c r="K51" s="254"/>
      <c r="L51" s="254"/>
      <c r="M51" s="254"/>
      <c r="N51" s="253"/>
      <c r="O51" s="253"/>
      <c r="P51" s="253"/>
      <c r="Q51" s="262"/>
      <c r="R51" s="262"/>
      <c r="S51" s="262"/>
      <c r="T51" s="262"/>
      <c r="U51" s="262"/>
      <c r="V51" s="262"/>
      <c r="W51" s="255"/>
      <c r="X51" s="255"/>
      <c r="Y51" s="255"/>
      <c r="Z51" s="255"/>
      <c r="AA51" s="255"/>
      <c r="AC51" s="187">
        <f t="shared" si="0"/>
        <v>0</v>
      </c>
    </row>
    <row r="52" spans="2:29" ht="21.6" customHeight="1">
      <c r="B52" s="250">
        <v>25</v>
      </c>
      <c r="C52" s="250"/>
      <c r="D52" s="175"/>
      <c r="E52" s="262"/>
      <c r="F52" s="262"/>
      <c r="G52" s="254"/>
      <c r="H52" s="254"/>
      <c r="I52" s="254"/>
      <c r="J52" s="254"/>
      <c r="K52" s="254"/>
      <c r="L52" s="254"/>
      <c r="M52" s="254"/>
      <c r="N52" s="253"/>
      <c r="O52" s="253"/>
      <c r="P52" s="253"/>
      <c r="Q52" s="262"/>
      <c r="R52" s="262"/>
      <c r="S52" s="262"/>
      <c r="T52" s="262"/>
      <c r="U52" s="262"/>
      <c r="V52" s="262"/>
      <c r="W52" s="255"/>
      <c r="X52" s="255"/>
      <c r="Y52" s="255"/>
      <c r="Z52" s="255"/>
      <c r="AA52" s="255"/>
      <c r="AC52" s="187">
        <f t="shared" si="0"/>
        <v>0</v>
      </c>
    </row>
    <row r="53" spans="2:29" ht="21.6" customHeight="1">
      <c r="B53" s="250">
        <v>26</v>
      </c>
      <c r="C53" s="250"/>
      <c r="D53" s="175"/>
      <c r="E53" s="262"/>
      <c r="F53" s="262"/>
      <c r="G53" s="254"/>
      <c r="H53" s="254"/>
      <c r="I53" s="254"/>
      <c r="J53" s="254"/>
      <c r="K53" s="254"/>
      <c r="L53" s="254"/>
      <c r="M53" s="254"/>
      <c r="N53" s="253"/>
      <c r="O53" s="253"/>
      <c r="P53" s="253"/>
      <c r="Q53" s="262"/>
      <c r="R53" s="262"/>
      <c r="S53" s="262"/>
      <c r="T53" s="262"/>
      <c r="U53" s="262"/>
      <c r="V53" s="262"/>
      <c r="W53" s="255"/>
      <c r="X53" s="255"/>
      <c r="Y53" s="255"/>
      <c r="Z53" s="255"/>
      <c r="AA53" s="255"/>
      <c r="AC53" s="187">
        <f t="shared" si="0"/>
        <v>0</v>
      </c>
    </row>
    <row r="54" spans="2:29" ht="21.6" customHeight="1">
      <c r="B54" s="250">
        <v>27</v>
      </c>
      <c r="C54" s="250"/>
      <c r="D54" s="175"/>
      <c r="E54" s="262"/>
      <c r="F54" s="262"/>
      <c r="G54" s="254"/>
      <c r="H54" s="254"/>
      <c r="I54" s="254"/>
      <c r="J54" s="254"/>
      <c r="K54" s="254"/>
      <c r="L54" s="254"/>
      <c r="M54" s="254"/>
      <c r="N54" s="253"/>
      <c r="O54" s="253"/>
      <c r="P54" s="253"/>
      <c r="Q54" s="262"/>
      <c r="R54" s="262"/>
      <c r="S54" s="262"/>
      <c r="T54" s="262"/>
      <c r="U54" s="262"/>
      <c r="V54" s="262"/>
      <c r="W54" s="255"/>
      <c r="X54" s="255"/>
      <c r="Y54" s="255"/>
      <c r="Z54" s="255"/>
      <c r="AA54" s="255"/>
      <c r="AC54" s="187">
        <f t="shared" si="0"/>
        <v>0</v>
      </c>
    </row>
    <row r="55" spans="2:29" ht="21.6" customHeight="1">
      <c r="B55" s="250">
        <v>28</v>
      </c>
      <c r="C55" s="250"/>
      <c r="D55" s="175"/>
      <c r="E55" s="262"/>
      <c r="F55" s="262"/>
      <c r="G55" s="254"/>
      <c r="H55" s="254"/>
      <c r="I55" s="254"/>
      <c r="J55" s="254"/>
      <c r="K55" s="254"/>
      <c r="L55" s="254"/>
      <c r="M55" s="254"/>
      <c r="N55" s="253"/>
      <c r="O55" s="253"/>
      <c r="P55" s="253"/>
      <c r="Q55" s="262"/>
      <c r="R55" s="262"/>
      <c r="S55" s="262"/>
      <c r="T55" s="262"/>
      <c r="U55" s="262"/>
      <c r="V55" s="262"/>
      <c r="W55" s="255"/>
      <c r="X55" s="255"/>
      <c r="Y55" s="255"/>
      <c r="Z55" s="255"/>
      <c r="AA55" s="255"/>
      <c r="AC55" s="187">
        <f t="shared" si="0"/>
        <v>0</v>
      </c>
    </row>
    <row r="56" spans="2:29" ht="21.6" customHeight="1">
      <c r="B56" s="250">
        <v>29</v>
      </c>
      <c r="C56" s="250"/>
      <c r="D56" s="175"/>
      <c r="E56" s="262"/>
      <c r="F56" s="262"/>
      <c r="G56" s="254"/>
      <c r="H56" s="254"/>
      <c r="I56" s="254"/>
      <c r="J56" s="254"/>
      <c r="K56" s="254"/>
      <c r="L56" s="254"/>
      <c r="M56" s="254"/>
      <c r="N56" s="253"/>
      <c r="O56" s="253"/>
      <c r="P56" s="253"/>
      <c r="Q56" s="262"/>
      <c r="R56" s="262"/>
      <c r="S56" s="262"/>
      <c r="T56" s="262"/>
      <c r="U56" s="262"/>
      <c r="V56" s="262"/>
      <c r="W56" s="255"/>
      <c r="X56" s="255"/>
      <c r="Y56" s="255"/>
      <c r="Z56" s="255"/>
      <c r="AA56" s="255"/>
      <c r="AC56" s="187">
        <f t="shared" si="0"/>
        <v>0</v>
      </c>
    </row>
    <row r="57" spans="2:29" ht="21.6" customHeight="1">
      <c r="B57" s="250">
        <v>30</v>
      </c>
      <c r="C57" s="250"/>
      <c r="D57" s="175"/>
      <c r="E57" s="262"/>
      <c r="F57" s="262"/>
      <c r="G57" s="254"/>
      <c r="H57" s="254"/>
      <c r="I57" s="254"/>
      <c r="J57" s="254"/>
      <c r="K57" s="254"/>
      <c r="L57" s="254"/>
      <c r="M57" s="254"/>
      <c r="N57" s="253"/>
      <c r="O57" s="253"/>
      <c r="P57" s="253"/>
      <c r="Q57" s="262"/>
      <c r="R57" s="262"/>
      <c r="S57" s="262"/>
      <c r="T57" s="262"/>
      <c r="U57" s="262"/>
      <c r="V57" s="262"/>
      <c r="W57" s="255"/>
      <c r="X57" s="255"/>
      <c r="Y57" s="255"/>
      <c r="Z57" s="255"/>
      <c r="AA57" s="255"/>
      <c r="AC57" s="187">
        <f t="shared" si="0"/>
        <v>0</v>
      </c>
    </row>
    <row r="58" spans="2:29" ht="21.6" customHeight="1">
      <c r="B58" s="250">
        <v>31</v>
      </c>
      <c r="C58" s="250"/>
      <c r="D58" s="175"/>
      <c r="E58" s="262"/>
      <c r="F58" s="262"/>
      <c r="G58" s="254"/>
      <c r="H58" s="254"/>
      <c r="I58" s="254"/>
      <c r="J58" s="254"/>
      <c r="K58" s="254"/>
      <c r="L58" s="254"/>
      <c r="M58" s="254"/>
      <c r="N58" s="253"/>
      <c r="O58" s="253"/>
      <c r="P58" s="253"/>
      <c r="Q58" s="262"/>
      <c r="R58" s="262"/>
      <c r="S58" s="262"/>
      <c r="T58" s="262"/>
      <c r="U58" s="262"/>
      <c r="V58" s="262"/>
      <c r="W58" s="255"/>
      <c r="X58" s="255"/>
      <c r="Y58" s="255"/>
      <c r="Z58" s="255"/>
      <c r="AA58" s="255"/>
      <c r="AC58" s="187">
        <f t="shared" si="0"/>
        <v>0</v>
      </c>
    </row>
    <row r="59" spans="2:29" ht="21.6" customHeight="1">
      <c r="B59" s="250">
        <v>32</v>
      </c>
      <c r="C59" s="250"/>
      <c r="D59" s="175"/>
      <c r="E59" s="262"/>
      <c r="F59" s="262"/>
      <c r="G59" s="254"/>
      <c r="H59" s="254"/>
      <c r="I59" s="254"/>
      <c r="J59" s="254"/>
      <c r="K59" s="254"/>
      <c r="L59" s="254"/>
      <c r="M59" s="254"/>
      <c r="N59" s="253"/>
      <c r="O59" s="253"/>
      <c r="P59" s="253"/>
      <c r="Q59" s="262"/>
      <c r="R59" s="262"/>
      <c r="S59" s="262"/>
      <c r="T59" s="262"/>
      <c r="U59" s="262"/>
      <c r="V59" s="262"/>
      <c r="W59" s="255"/>
      <c r="X59" s="255"/>
      <c r="Y59" s="255"/>
      <c r="Z59" s="255"/>
      <c r="AA59" s="255"/>
      <c r="AC59" s="187">
        <f t="shared" si="0"/>
        <v>0</v>
      </c>
    </row>
    <row r="60" spans="2:29" ht="21.6" customHeight="1">
      <c r="B60" s="250">
        <v>33</v>
      </c>
      <c r="C60" s="250"/>
      <c r="D60" s="175"/>
      <c r="E60" s="262"/>
      <c r="F60" s="262"/>
      <c r="G60" s="254"/>
      <c r="H60" s="254"/>
      <c r="I60" s="254"/>
      <c r="J60" s="254"/>
      <c r="K60" s="254"/>
      <c r="L60" s="254"/>
      <c r="M60" s="254"/>
      <c r="N60" s="253"/>
      <c r="O60" s="253"/>
      <c r="P60" s="253"/>
      <c r="Q60" s="262"/>
      <c r="R60" s="262"/>
      <c r="S60" s="262"/>
      <c r="T60" s="262"/>
      <c r="U60" s="262"/>
      <c r="V60" s="262"/>
      <c r="W60" s="255"/>
      <c r="X60" s="255"/>
      <c r="Y60" s="255"/>
      <c r="Z60" s="255"/>
      <c r="AA60" s="255"/>
      <c r="AC60" s="187">
        <f t="shared" si="0"/>
        <v>0</v>
      </c>
    </row>
    <row r="61" spans="2:29" ht="21.6" customHeight="1">
      <c r="B61" s="250">
        <v>34</v>
      </c>
      <c r="C61" s="250"/>
      <c r="D61" s="175"/>
      <c r="E61" s="262"/>
      <c r="F61" s="262"/>
      <c r="G61" s="254"/>
      <c r="H61" s="254"/>
      <c r="I61" s="254"/>
      <c r="J61" s="254"/>
      <c r="K61" s="254"/>
      <c r="L61" s="254"/>
      <c r="M61" s="254"/>
      <c r="N61" s="253"/>
      <c r="O61" s="253"/>
      <c r="P61" s="253"/>
      <c r="Q61" s="262"/>
      <c r="R61" s="262"/>
      <c r="S61" s="262"/>
      <c r="T61" s="262"/>
      <c r="U61" s="262"/>
      <c r="V61" s="262"/>
      <c r="W61" s="255"/>
      <c r="X61" s="255"/>
      <c r="Y61" s="255"/>
      <c r="Z61" s="255"/>
      <c r="AA61" s="255"/>
      <c r="AC61" s="187">
        <f t="shared" si="0"/>
        <v>0</v>
      </c>
    </row>
    <row r="62" spans="2:29" ht="21.6" customHeight="1">
      <c r="B62" s="250">
        <v>35</v>
      </c>
      <c r="C62" s="250"/>
      <c r="D62" s="175"/>
      <c r="E62" s="262"/>
      <c r="F62" s="262"/>
      <c r="G62" s="254"/>
      <c r="H62" s="254"/>
      <c r="I62" s="254"/>
      <c r="J62" s="254"/>
      <c r="K62" s="254"/>
      <c r="L62" s="254"/>
      <c r="M62" s="254"/>
      <c r="N62" s="253"/>
      <c r="O62" s="253"/>
      <c r="P62" s="253"/>
      <c r="Q62" s="262"/>
      <c r="R62" s="262"/>
      <c r="S62" s="262"/>
      <c r="T62" s="262"/>
      <c r="U62" s="262"/>
      <c r="V62" s="262"/>
      <c r="W62" s="255"/>
      <c r="X62" s="255"/>
      <c r="Y62" s="255"/>
      <c r="Z62" s="255"/>
      <c r="AA62" s="255"/>
      <c r="AC62" s="187">
        <f t="shared" si="0"/>
        <v>0</v>
      </c>
    </row>
    <row r="63" spans="2:29" ht="21.6" customHeight="1">
      <c r="B63" s="250">
        <v>36</v>
      </c>
      <c r="C63" s="250"/>
      <c r="D63" s="175"/>
      <c r="E63" s="262"/>
      <c r="F63" s="262"/>
      <c r="G63" s="254"/>
      <c r="H63" s="254"/>
      <c r="I63" s="254"/>
      <c r="J63" s="254"/>
      <c r="K63" s="254"/>
      <c r="L63" s="254"/>
      <c r="M63" s="254"/>
      <c r="N63" s="253"/>
      <c r="O63" s="253"/>
      <c r="P63" s="253"/>
      <c r="Q63" s="262"/>
      <c r="R63" s="262"/>
      <c r="S63" s="262"/>
      <c r="T63" s="262"/>
      <c r="U63" s="262"/>
      <c r="V63" s="262"/>
      <c r="W63" s="255"/>
      <c r="X63" s="255"/>
      <c r="Y63" s="255"/>
      <c r="Z63" s="255"/>
      <c r="AA63" s="255"/>
      <c r="AC63" s="187">
        <f t="shared" si="0"/>
        <v>0</v>
      </c>
    </row>
    <row r="64" spans="2:29" ht="21.6" customHeight="1">
      <c r="B64" s="250">
        <v>37</v>
      </c>
      <c r="C64" s="250"/>
      <c r="D64" s="175"/>
      <c r="E64" s="262"/>
      <c r="F64" s="262"/>
      <c r="G64" s="254"/>
      <c r="H64" s="254"/>
      <c r="I64" s="254"/>
      <c r="J64" s="254"/>
      <c r="K64" s="254"/>
      <c r="L64" s="254"/>
      <c r="M64" s="254"/>
      <c r="N64" s="253"/>
      <c r="O64" s="253"/>
      <c r="P64" s="253"/>
      <c r="Q64" s="262"/>
      <c r="R64" s="262"/>
      <c r="S64" s="262"/>
      <c r="T64" s="262"/>
      <c r="U64" s="262"/>
      <c r="V64" s="262"/>
      <c r="W64" s="255"/>
      <c r="X64" s="255"/>
      <c r="Y64" s="255"/>
      <c r="Z64" s="255"/>
      <c r="AA64" s="255"/>
      <c r="AC64" s="187">
        <f t="shared" si="0"/>
        <v>0</v>
      </c>
    </row>
    <row r="65" spans="2:29" ht="21.6" customHeight="1">
      <c r="B65" s="250">
        <v>38</v>
      </c>
      <c r="C65" s="250"/>
      <c r="D65" s="175"/>
      <c r="E65" s="262"/>
      <c r="F65" s="262"/>
      <c r="G65" s="254"/>
      <c r="H65" s="254"/>
      <c r="I65" s="254"/>
      <c r="J65" s="254"/>
      <c r="K65" s="254"/>
      <c r="L65" s="254"/>
      <c r="M65" s="254"/>
      <c r="N65" s="253"/>
      <c r="O65" s="253"/>
      <c r="P65" s="253"/>
      <c r="Q65" s="262"/>
      <c r="R65" s="262"/>
      <c r="S65" s="262"/>
      <c r="T65" s="262"/>
      <c r="U65" s="262"/>
      <c r="V65" s="262"/>
      <c r="W65" s="255"/>
      <c r="X65" s="255"/>
      <c r="Y65" s="255"/>
      <c r="Z65" s="255"/>
      <c r="AA65" s="255"/>
      <c r="AC65" s="187">
        <f t="shared" si="0"/>
        <v>0</v>
      </c>
    </row>
    <row r="66" spans="2:29" ht="21.6" customHeight="1">
      <c r="B66" s="250">
        <v>39</v>
      </c>
      <c r="C66" s="250"/>
      <c r="D66" s="175"/>
      <c r="E66" s="262"/>
      <c r="F66" s="262"/>
      <c r="G66" s="254"/>
      <c r="H66" s="254"/>
      <c r="I66" s="254"/>
      <c r="J66" s="254"/>
      <c r="K66" s="254"/>
      <c r="L66" s="254"/>
      <c r="M66" s="254"/>
      <c r="N66" s="253"/>
      <c r="O66" s="253"/>
      <c r="P66" s="253"/>
      <c r="Q66" s="262"/>
      <c r="R66" s="262"/>
      <c r="S66" s="262"/>
      <c r="T66" s="262"/>
      <c r="U66" s="262"/>
      <c r="V66" s="262"/>
      <c r="W66" s="255"/>
      <c r="X66" s="255"/>
      <c r="Y66" s="255"/>
      <c r="Z66" s="255"/>
      <c r="AA66" s="255"/>
      <c r="AC66" s="187">
        <f t="shared" si="0"/>
        <v>0</v>
      </c>
    </row>
    <row r="67" spans="2:29" ht="21.6" customHeight="1">
      <c r="B67" s="250">
        <v>40</v>
      </c>
      <c r="C67" s="250"/>
      <c r="D67" s="175"/>
      <c r="E67" s="262"/>
      <c r="F67" s="262"/>
      <c r="G67" s="254"/>
      <c r="H67" s="254"/>
      <c r="I67" s="254"/>
      <c r="J67" s="254"/>
      <c r="K67" s="254"/>
      <c r="L67" s="254"/>
      <c r="M67" s="254"/>
      <c r="N67" s="253"/>
      <c r="O67" s="253"/>
      <c r="P67" s="253"/>
      <c r="Q67" s="262"/>
      <c r="R67" s="262"/>
      <c r="S67" s="262"/>
      <c r="T67" s="262"/>
      <c r="U67" s="262"/>
      <c r="V67" s="262"/>
      <c r="W67" s="255"/>
      <c r="X67" s="255"/>
      <c r="Y67" s="255"/>
      <c r="Z67" s="255"/>
      <c r="AA67" s="255"/>
      <c r="AC67" s="187">
        <f t="shared" si="0"/>
        <v>0</v>
      </c>
    </row>
    <row r="68" spans="2:29" ht="21.6" customHeight="1">
      <c r="B68" s="250">
        <v>41</v>
      </c>
      <c r="C68" s="250"/>
      <c r="D68" s="175"/>
      <c r="E68" s="262"/>
      <c r="F68" s="262"/>
      <c r="G68" s="254"/>
      <c r="H68" s="254"/>
      <c r="I68" s="254"/>
      <c r="J68" s="254"/>
      <c r="K68" s="254"/>
      <c r="L68" s="254"/>
      <c r="M68" s="254"/>
      <c r="N68" s="253"/>
      <c r="O68" s="253"/>
      <c r="P68" s="253"/>
      <c r="Q68" s="262"/>
      <c r="R68" s="262"/>
      <c r="S68" s="262"/>
      <c r="T68" s="262"/>
      <c r="U68" s="262"/>
      <c r="V68" s="262"/>
      <c r="W68" s="255"/>
      <c r="X68" s="255"/>
      <c r="Y68" s="255"/>
      <c r="Z68" s="255"/>
      <c r="AA68" s="255"/>
      <c r="AC68" s="187">
        <f t="shared" si="0"/>
        <v>0</v>
      </c>
    </row>
    <row r="69" spans="2:29" ht="21.6" customHeight="1">
      <c r="B69" s="250">
        <v>42</v>
      </c>
      <c r="C69" s="250"/>
      <c r="D69" s="175"/>
      <c r="E69" s="262"/>
      <c r="F69" s="262"/>
      <c r="G69" s="254"/>
      <c r="H69" s="254"/>
      <c r="I69" s="254"/>
      <c r="J69" s="254"/>
      <c r="K69" s="254"/>
      <c r="L69" s="254"/>
      <c r="M69" s="254"/>
      <c r="N69" s="253"/>
      <c r="O69" s="253"/>
      <c r="P69" s="253"/>
      <c r="Q69" s="262"/>
      <c r="R69" s="262"/>
      <c r="S69" s="262"/>
      <c r="T69" s="262"/>
      <c r="U69" s="262"/>
      <c r="V69" s="262"/>
      <c r="W69" s="255"/>
      <c r="X69" s="255"/>
      <c r="Y69" s="255"/>
      <c r="Z69" s="255"/>
      <c r="AA69" s="255"/>
      <c r="AC69" s="187">
        <f t="shared" si="0"/>
        <v>0</v>
      </c>
    </row>
    <row r="70" spans="2:29" ht="17.25">
      <c r="B70" s="250">
        <v>43</v>
      </c>
      <c r="C70" s="250"/>
      <c r="D70" s="175"/>
      <c r="E70" s="262"/>
      <c r="F70" s="262"/>
      <c r="G70" s="254"/>
      <c r="H70" s="254"/>
      <c r="I70" s="254"/>
      <c r="J70" s="254"/>
      <c r="K70" s="254"/>
      <c r="L70" s="254"/>
      <c r="M70" s="254"/>
      <c r="N70" s="253"/>
      <c r="O70" s="253"/>
      <c r="P70" s="253"/>
      <c r="Q70" s="262"/>
      <c r="R70" s="262"/>
      <c r="S70" s="262"/>
      <c r="T70" s="262"/>
      <c r="U70" s="262"/>
      <c r="V70" s="262"/>
      <c r="W70" s="255"/>
      <c r="X70" s="255"/>
      <c r="Y70" s="255"/>
      <c r="Z70" s="255"/>
      <c r="AA70" s="255"/>
      <c r="AC70" s="187">
        <f t="shared" si="0"/>
        <v>0</v>
      </c>
    </row>
    <row r="71" spans="2:29" ht="17.25">
      <c r="B71" s="250">
        <v>44</v>
      </c>
      <c r="C71" s="250"/>
      <c r="D71" s="175"/>
      <c r="E71" s="262"/>
      <c r="F71" s="262"/>
      <c r="G71" s="254"/>
      <c r="H71" s="254"/>
      <c r="I71" s="254"/>
      <c r="J71" s="254"/>
      <c r="K71" s="254"/>
      <c r="L71" s="254"/>
      <c r="M71" s="254"/>
      <c r="N71" s="253"/>
      <c r="O71" s="253"/>
      <c r="P71" s="253"/>
      <c r="Q71" s="262"/>
      <c r="R71" s="262"/>
      <c r="S71" s="262"/>
      <c r="T71" s="262"/>
      <c r="U71" s="262"/>
      <c r="V71" s="262"/>
      <c r="W71" s="255"/>
      <c r="X71" s="255"/>
      <c r="Y71" s="255"/>
      <c r="Z71" s="255"/>
      <c r="AA71" s="255"/>
      <c r="AC71" s="187">
        <f t="shared" si="0"/>
        <v>0</v>
      </c>
    </row>
    <row r="72" spans="2:29" ht="17.25">
      <c r="B72" s="250">
        <v>45</v>
      </c>
      <c r="C72" s="250"/>
      <c r="D72" s="175"/>
      <c r="E72" s="262"/>
      <c r="F72" s="262"/>
      <c r="G72" s="254"/>
      <c r="H72" s="254"/>
      <c r="I72" s="254"/>
      <c r="J72" s="254"/>
      <c r="K72" s="254"/>
      <c r="L72" s="254"/>
      <c r="M72" s="254"/>
      <c r="N72" s="253"/>
      <c r="O72" s="253"/>
      <c r="P72" s="253"/>
      <c r="Q72" s="262"/>
      <c r="R72" s="262"/>
      <c r="S72" s="262"/>
      <c r="T72" s="262"/>
      <c r="U72" s="262"/>
      <c r="V72" s="262"/>
      <c r="W72" s="255"/>
      <c r="X72" s="255"/>
      <c r="Y72" s="255"/>
      <c r="Z72" s="255"/>
      <c r="AA72" s="255"/>
      <c r="AC72" s="187">
        <f t="shared" si="0"/>
        <v>0</v>
      </c>
    </row>
    <row r="73" spans="2:29" ht="17.25">
      <c r="B73" s="250">
        <v>46</v>
      </c>
      <c r="C73" s="250"/>
      <c r="D73" s="175"/>
      <c r="E73" s="262"/>
      <c r="F73" s="262"/>
      <c r="G73" s="254"/>
      <c r="H73" s="254"/>
      <c r="I73" s="254"/>
      <c r="J73" s="254"/>
      <c r="K73" s="254"/>
      <c r="L73" s="254"/>
      <c r="M73" s="254"/>
      <c r="N73" s="253"/>
      <c r="O73" s="253"/>
      <c r="P73" s="253"/>
      <c r="Q73" s="262"/>
      <c r="R73" s="262"/>
      <c r="S73" s="262"/>
      <c r="T73" s="262"/>
      <c r="U73" s="262"/>
      <c r="V73" s="262"/>
      <c r="W73" s="255"/>
      <c r="X73" s="255"/>
      <c r="Y73" s="255"/>
      <c r="Z73" s="255"/>
      <c r="AA73" s="255"/>
      <c r="AC73" s="187">
        <f t="shared" si="0"/>
        <v>0</v>
      </c>
    </row>
    <row r="74" spans="2:29" ht="17.25">
      <c r="B74" s="250">
        <v>47</v>
      </c>
      <c r="C74" s="250"/>
      <c r="D74" s="175"/>
      <c r="E74" s="262"/>
      <c r="F74" s="262"/>
      <c r="G74" s="254"/>
      <c r="H74" s="254"/>
      <c r="I74" s="254"/>
      <c r="J74" s="254"/>
      <c r="K74" s="254"/>
      <c r="L74" s="254"/>
      <c r="M74" s="254"/>
      <c r="N74" s="253"/>
      <c r="O74" s="253"/>
      <c r="P74" s="253"/>
      <c r="Q74" s="262"/>
      <c r="R74" s="262"/>
      <c r="S74" s="262"/>
      <c r="T74" s="262"/>
      <c r="U74" s="262"/>
      <c r="V74" s="262"/>
      <c r="W74" s="255"/>
      <c r="X74" s="255"/>
      <c r="Y74" s="255"/>
      <c r="Z74" s="255"/>
      <c r="AA74" s="255"/>
      <c r="AC74" s="187">
        <f t="shared" si="0"/>
        <v>0</v>
      </c>
    </row>
    <row r="75" spans="2:29" ht="17.25">
      <c r="B75" s="250">
        <v>48</v>
      </c>
      <c r="C75" s="250"/>
      <c r="D75" s="175"/>
      <c r="E75" s="262"/>
      <c r="F75" s="262"/>
      <c r="G75" s="254"/>
      <c r="H75" s="254"/>
      <c r="I75" s="254"/>
      <c r="J75" s="254"/>
      <c r="K75" s="254"/>
      <c r="L75" s="254"/>
      <c r="M75" s="254"/>
      <c r="N75" s="253"/>
      <c r="O75" s="253"/>
      <c r="P75" s="253"/>
      <c r="Q75" s="262"/>
      <c r="R75" s="262"/>
      <c r="S75" s="262"/>
      <c r="T75" s="262"/>
      <c r="U75" s="262"/>
      <c r="V75" s="262"/>
      <c r="W75" s="255"/>
      <c r="X75" s="255"/>
      <c r="Y75" s="255"/>
      <c r="Z75" s="255"/>
      <c r="AA75" s="255"/>
      <c r="AC75" s="187">
        <f t="shared" si="0"/>
        <v>0</v>
      </c>
    </row>
    <row r="76" spans="2:29" ht="17.25">
      <c r="B76" s="250">
        <v>49</v>
      </c>
      <c r="C76" s="250"/>
      <c r="D76" s="175"/>
      <c r="E76" s="262"/>
      <c r="F76" s="262"/>
      <c r="G76" s="254"/>
      <c r="H76" s="254"/>
      <c r="I76" s="254"/>
      <c r="J76" s="254"/>
      <c r="K76" s="254"/>
      <c r="L76" s="254"/>
      <c r="M76" s="254"/>
      <c r="N76" s="253"/>
      <c r="O76" s="253"/>
      <c r="P76" s="253"/>
      <c r="Q76" s="262"/>
      <c r="R76" s="262"/>
      <c r="S76" s="262"/>
      <c r="T76" s="262"/>
      <c r="U76" s="262"/>
      <c r="V76" s="262"/>
      <c r="W76" s="255"/>
      <c r="X76" s="255"/>
      <c r="Y76" s="255"/>
      <c r="Z76" s="255"/>
      <c r="AA76" s="255"/>
      <c r="AC76" s="187">
        <f t="shared" si="0"/>
        <v>0</v>
      </c>
    </row>
    <row r="77" spans="2:29" ht="17.25">
      <c r="B77" s="250">
        <v>50</v>
      </c>
      <c r="C77" s="250"/>
      <c r="D77" s="175"/>
      <c r="E77" s="262"/>
      <c r="F77" s="262"/>
      <c r="G77" s="254"/>
      <c r="H77" s="254"/>
      <c r="I77" s="254"/>
      <c r="J77" s="254"/>
      <c r="K77" s="254"/>
      <c r="L77" s="254"/>
      <c r="M77" s="254"/>
      <c r="N77" s="253"/>
      <c r="O77" s="253"/>
      <c r="P77" s="253"/>
      <c r="Q77" s="262"/>
      <c r="R77" s="262"/>
      <c r="S77" s="262"/>
      <c r="T77" s="262"/>
      <c r="U77" s="262"/>
      <c r="V77" s="262"/>
      <c r="W77" s="255"/>
      <c r="X77" s="255"/>
      <c r="Y77" s="255"/>
      <c r="Z77" s="255"/>
      <c r="AA77" s="255"/>
      <c r="AC77" s="187">
        <f t="shared" si="0"/>
        <v>0</v>
      </c>
    </row>
    <row r="78" spans="2:29" ht="17.25">
      <c r="B78" s="250">
        <v>51</v>
      </c>
      <c r="C78" s="250"/>
      <c r="D78" s="175"/>
      <c r="E78" s="262"/>
      <c r="F78" s="262"/>
      <c r="G78" s="254"/>
      <c r="H78" s="254"/>
      <c r="I78" s="254"/>
      <c r="J78" s="254"/>
      <c r="K78" s="254"/>
      <c r="L78" s="254"/>
      <c r="M78" s="254"/>
      <c r="N78" s="253"/>
      <c r="O78" s="253"/>
      <c r="P78" s="253"/>
      <c r="Q78" s="262"/>
      <c r="R78" s="262"/>
      <c r="S78" s="262"/>
      <c r="T78" s="262"/>
      <c r="U78" s="262"/>
      <c r="V78" s="262"/>
      <c r="W78" s="255"/>
      <c r="X78" s="255"/>
      <c r="Y78" s="255"/>
      <c r="Z78" s="255"/>
      <c r="AA78" s="255"/>
      <c r="AC78" s="187">
        <f t="shared" si="0"/>
        <v>0</v>
      </c>
    </row>
    <row r="79" spans="2:29" ht="17.25">
      <c r="B79" s="250">
        <v>52</v>
      </c>
      <c r="C79" s="250"/>
      <c r="D79" s="175"/>
      <c r="E79" s="262"/>
      <c r="F79" s="262"/>
      <c r="G79" s="254"/>
      <c r="H79" s="254"/>
      <c r="I79" s="254"/>
      <c r="J79" s="254"/>
      <c r="K79" s="254"/>
      <c r="L79" s="254"/>
      <c r="M79" s="254"/>
      <c r="N79" s="253"/>
      <c r="O79" s="253"/>
      <c r="P79" s="253"/>
      <c r="Q79" s="262"/>
      <c r="R79" s="262"/>
      <c r="S79" s="262"/>
      <c r="T79" s="262"/>
      <c r="U79" s="262"/>
      <c r="V79" s="262"/>
      <c r="W79" s="255"/>
      <c r="X79" s="255"/>
      <c r="Y79" s="255"/>
      <c r="Z79" s="255"/>
      <c r="AA79" s="255"/>
      <c r="AC79" s="187">
        <f t="shared" si="0"/>
        <v>0</v>
      </c>
    </row>
    <row r="80" spans="2:29" ht="17.25">
      <c r="B80" s="250">
        <v>53</v>
      </c>
      <c r="C80" s="250"/>
      <c r="D80" s="175"/>
      <c r="E80" s="262"/>
      <c r="F80" s="262"/>
      <c r="G80" s="254"/>
      <c r="H80" s="254"/>
      <c r="I80" s="254"/>
      <c r="J80" s="254"/>
      <c r="K80" s="254"/>
      <c r="L80" s="254"/>
      <c r="M80" s="254"/>
      <c r="N80" s="253"/>
      <c r="O80" s="253"/>
      <c r="P80" s="253"/>
      <c r="Q80" s="262"/>
      <c r="R80" s="262"/>
      <c r="S80" s="262"/>
      <c r="T80" s="262"/>
      <c r="U80" s="262"/>
      <c r="V80" s="262"/>
      <c r="W80" s="255"/>
      <c r="X80" s="255"/>
      <c r="Y80" s="255"/>
      <c r="Z80" s="255"/>
      <c r="AA80" s="255"/>
      <c r="AC80" s="187">
        <f t="shared" si="0"/>
        <v>0</v>
      </c>
    </row>
    <row r="81" spans="2:29" ht="17.25">
      <c r="B81" s="250">
        <v>54</v>
      </c>
      <c r="C81" s="250"/>
      <c r="D81" s="175"/>
      <c r="E81" s="262"/>
      <c r="F81" s="262"/>
      <c r="G81" s="254"/>
      <c r="H81" s="254"/>
      <c r="I81" s="254"/>
      <c r="J81" s="254"/>
      <c r="K81" s="254"/>
      <c r="L81" s="254"/>
      <c r="M81" s="254"/>
      <c r="N81" s="253"/>
      <c r="O81" s="253"/>
      <c r="P81" s="253"/>
      <c r="Q81" s="262"/>
      <c r="R81" s="262"/>
      <c r="S81" s="262"/>
      <c r="T81" s="262"/>
      <c r="U81" s="262"/>
      <c r="V81" s="262"/>
      <c r="W81" s="255"/>
      <c r="X81" s="255"/>
      <c r="Y81" s="255"/>
      <c r="Z81" s="255"/>
      <c r="AA81" s="255"/>
      <c r="AC81" s="187">
        <f t="shared" si="0"/>
        <v>0</v>
      </c>
    </row>
    <row r="82" spans="2:29" ht="17.25">
      <c r="B82" s="250">
        <v>55</v>
      </c>
      <c r="C82" s="250"/>
      <c r="D82" s="175"/>
      <c r="E82" s="262"/>
      <c r="F82" s="262"/>
      <c r="G82" s="254"/>
      <c r="H82" s="254"/>
      <c r="I82" s="254"/>
      <c r="J82" s="254"/>
      <c r="K82" s="254"/>
      <c r="L82" s="254"/>
      <c r="M82" s="254"/>
      <c r="N82" s="253"/>
      <c r="O82" s="253"/>
      <c r="P82" s="253"/>
      <c r="Q82" s="262"/>
      <c r="R82" s="262"/>
      <c r="S82" s="262"/>
      <c r="T82" s="262"/>
      <c r="U82" s="262"/>
      <c r="V82" s="262"/>
      <c r="W82" s="255"/>
      <c r="X82" s="255"/>
      <c r="Y82" s="255"/>
      <c r="Z82" s="255"/>
      <c r="AA82" s="255"/>
      <c r="AC82" s="187">
        <f t="shared" si="0"/>
        <v>0</v>
      </c>
    </row>
    <row r="83" spans="2:29" ht="17.25">
      <c r="B83" s="250">
        <v>56</v>
      </c>
      <c r="C83" s="250"/>
      <c r="D83" s="175"/>
      <c r="E83" s="262"/>
      <c r="F83" s="262"/>
      <c r="G83" s="254"/>
      <c r="H83" s="254"/>
      <c r="I83" s="254"/>
      <c r="J83" s="254"/>
      <c r="K83" s="254"/>
      <c r="L83" s="254"/>
      <c r="M83" s="254"/>
      <c r="N83" s="253"/>
      <c r="O83" s="253"/>
      <c r="P83" s="253"/>
      <c r="Q83" s="262"/>
      <c r="R83" s="262"/>
      <c r="S83" s="262"/>
      <c r="T83" s="262"/>
      <c r="U83" s="262"/>
      <c r="V83" s="262"/>
      <c r="W83" s="255"/>
      <c r="X83" s="255"/>
      <c r="Y83" s="255"/>
      <c r="Z83" s="255"/>
      <c r="AA83" s="255"/>
      <c r="AC83" s="187">
        <f t="shared" si="0"/>
        <v>0</v>
      </c>
    </row>
    <row r="84" spans="2:29" ht="17.25">
      <c r="B84" s="250">
        <v>57</v>
      </c>
      <c r="C84" s="250"/>
      <c r="D84" s="175"/>
      <c r="E84" s="262"/>
      <c r="F84" s="262"/>
      <c r="G84" s="254"/>
      <c r="H84" s="254"/>
      <c r="I84" s="254"/>
      <c r="J84" s="254"/>
      <c r="K84" s="254"/>
      <c r="L84" s="254"/>
      <c r="M84" s="254"/>
      <c r="N84" s="253"/>
      <c r="O84" s="253"/>
      <c r="P84" s="253"/>
      <c r="Q84" s="262"/>
      <c r="R84" s="262"/>
      <c r="S84" s="262"/>
      <c r="T84" s="262"/>
      <c r="U84" s="262"/>
      <c r="V84" s="262"/>
      <c r="W84" s="255"/>
      <c r="X84" s="255"/>
      <c r="Y84" s="255"/>
      <c r="Z84" s="255"/>
      <c r="AA84" s="255"/>
      <c r="AC84" s="187">
        <f t="shared" si="0"/>
        <v>0</v>
      </c>
    </row>
    <row r="85" spans="2:29" ht="17.25">
      <c r="B85" s="250">
        <v>58</v>
      </c>
      <c r="C85" s="250"/>
      <c r="D85" s="175"/>
      <c r="E85" s="262"/>
      <c r="F85" s="262"/>
      <c r="G85" s="254"/>
      <c r="H85" s="254"/>
      <c r="I85" s="254"/>
      <c r="J85" s="254"/>
      <c r="K85" s="254"/>
      <c r="L85" s="254"/>
      <c r="M85" s="254"/>
      <c r="N85" s="253"/>
      <c r="O85" s="253"/>
      <c r="P85" s="253"/>
      <c r="Q85" s="262"/>
      <c r="R85" s="262"/>
      <c r="S85" s="262"/>
      <c r="T85" s="262"/>
      <c r="U85" s="262"/>
      <c r="V85" s="262"/>
      <c r="W85" s="255"/>
      <c r="X85" s="255"/>
      <c r="Y85" s="255"/>
      <c r="Z85" s="255"/>
      <c r="AA85" s="255"/>
      <c r="AC85" s="187">
        <f t="shared" si="0"/>
        <v>0</v>
      </c>
    </row>
    <row r="86" spans="2:29" ht="17.25">
      <c r="B86" s="250">
        <v>59</v>
      </c>
      <c r="C86" s="250"/>
      <c r="D86" s="175"/>
      <c r="E86" s="262"/>
      <c r="F86" s="262"/>
      <c r="G86" s="254"/>
      <c r="H86" s="254"/>
      <c r="I86" s="254"/>
      <c r="J86" s="254"/>
      <c r="K86" s="254"/>
      <c r="L86" s="254"/>
      <c r="M86" s="254"/>
      <c r="N86" s="253"/>
      <c r="O86" s="253"/>
      <c r="P86" s="253"/>
      <c r="Q86" s="262"/>
      <c r="R86" s="262"/>
      <c r="S86" s="262"/>
      <c r="T86" s="262"/>
      <c r="U86" s="262"/>
      <c r="V86" s="262"/>
      <c r="W86" s="255"/>
      <c r="X86" s="255"/>
      <c r="Y86" s="255"/>
      <c r="Z86" s="255"/>
      <c r="AA86" s="255"/>
      <c r="AC86" s="187">
        <f t="shared" si="0"/>
        <v>0</v>
      </c>
    </row>
    <row r="87" spans="2:29" ht="17.25">
      <c r="B87" s="250">
        <v>60</v>
      </c>
      <c r="C87" s="250"/>
      <c r="D87" s="175"/>
      <c r="E87" s="262"/>
      <c r="F87" s="262"/>
      <c r="G87" s="254"/>
      <c r="H87" s="254"/>
      <c r="I87" s="254"/>
      <c r="J87" s="254"/>
      <c r="K87" s="254"/>
      <c r="L87" s="254"/>
      <c r="M87" s="254"/>
      <c r="N87" s="253"/>
      <c r="O87" s="253"/>
      <c r="P87" s="253"/>
      <c r="Q87" s="262"/>
      <c r="R87" s="262"/>
      <c r="S87" s="262"/>
      <c r="T87" s="262"/>
      <c r="U87" s="262"/>
      <c r="V87" s="262"/>
      <c r="W87" s="255"/>
      <c r="X87" s="255"/>
      <c r="Y87" s="255"/>
      <c r="Z87" s="255"/>
      <c r="AA87" s="255"/>
      <c r="AC87" s="187">
        <f t="shared" si="0"/>
        <v>0</v>
      </c>
    </row>
    <row r="88" spans="2:29" ht="17.25">
      <c r="B88" s="250">
        <v>61</v>
      </c>
      <c r="C88" s="250"/>
      <c r="D88" s="175"/>
      <c r="E88" s="262"/>
      <c r="F88" s="262"/>
      <c r="G88" s="254"/>
      <c r="H88" s="254"/>
      <c r="I88" s="254"/>
      <c r="J88" s="254"/>
      <c r="K88" s="254"/>
      <c r="L88" s="254"/>
      <c r="M88" s="254"/>
      <c r="N88" s="253"/>
      <c r="O88" s="253"/>
      <c r="P88" s="253"/>
      <c r="Q88" s="262"/>
      <c r="R88" s="262"/>
      <c r="S88" s="262"/>
      <c r="T88" s="262"/>
      <c r="U88" s="262"/>
      <c r="V88" s="262"/>
      <c r="W88" s="255"/>
      <c r="X88" s="255"/>
      <c r="Y88" s="255"/>
      <c r="Z88" s="255"/>
      <c r="AA88" s="255"/>
      <c r="AC88" s="187">
        <f t="shared" si="0"/>
        <v>0</v>
      </c>
    </row>
    <row r="89" spans="2:29" ht="17.25">
      <c r="B89" s="250">
        <v>62</v>
      </c>
      <c r="C89" s="250"/>
      <c r="D89" s="175"/>
      <c r="E89" s="262"/>
      <c r="F89" s="262"/>
      <c r="G89" s="254"/>
      <c r="H89" s="254"/>
      <c r="I89" s="254"/>
      <c r="J89" s="254"/>
      <c r="K89" s="254"/>
      <c r="L89" s="254"/>
      <c r="M89" s="254"/>
      <c r="N89" s="253"/>
      <c r="O89" s="253"/>
      <c r="P89" s="253"/>
      <c r="Q89" s="262"/>
      <c r="R89" s="262"/>
      <c r="S89" s="262"/>
      <c r="T89" s="262"/>
      <c r="U89" s="262"/>
      <c r="V89" s="262"/>
      <c r="W89" s="255"/>
      <c r="X89" s="255"/>
      <c r="Y89" s="255"/>
      <c r="Z89" s="255"/>
      <c r="AA89" s="255"/>
      <c r="AC89" s="187">
        <f t="shared" si="0"/>
        <v>0</v>
      </c>
    </row>
    <row r="90" spans="2:29" ht="17.25">
      <c r="B90" s="250">
        <v>63</v>
      </c>
      <c r="C90" s="250"/>
      <c r="D90" s="175"/>
      <c r="E90" s="262"/>
      <c r="F90" s="262"/>
      <c r="G90" s="254"/>
      <c r="H90" s="254"/>
      <c r="I90" s="254"/>
      <c r="J90" s="254"/>
      <c r="K90" s="254"/>
      <c r="L90" s="254"/>
      <c r="M90" s="254"/>
      <c r="N90" s="253"/>
      <c r="O90" s="253"/>
      <c r="P90" s="253"/>
      <c r="Q90" s="262"/>
      <c r="R90" s="262"/>
      <c r="S90" s="262"/>
      <c r="T90" s="262"/>
      <c r="U90" s="262"/>
      <c r="V90" s="262"/>
      <c r="W90" s="255"/>
      <c r="X90" s="255"/>
      <c r="Y90" s="255"/>
      <c r="Z90" s="255"/>
      <c r="AA90" s="255"/>
      <c r="AC90" s="187">
        <f t="shared" si="0"/>
        <v>0</v>
      </c>
    </row>
    <row r="91" spans="2:29" ht="17.25">
      <c r="B91" s="250">
        <v>64</v>
      </c>
      <c r="C91" s="250"/>
      <c r="D91" s="175"/>
      <c r="E91" s="262"/>
      <c r="F91" s="262"/>
      <c r="G91" s="254"/>
      <c r="H91" s="254"/>
      <c r="I91" s="254"/>
      <c r="J91" s="254"/>
      <c r="K91" s="254"/>
      <c r="L91" s="254"/>
      <c r="M91" s="254"/>
      <c r="N91" s="253"/>
      <c r="O91" s="253"/>
      <c r="P91" s="253"/>
      <c r="Q91" s="262"/>
      <c r="R91" s="262"/>
      <c r="S91" s="262"/>
      <c r="T91" s="262"/>
      <c r="U91" s="262"/>
      <c r="V91" s="262"/>
      <c r="W91" s="255"/>
      <c r="X91" s="255"/>
      <c r="Y91" s="255"/>
      <c r="Z91" s="255"/>
      <c r="AA91" s="255"/>
      <c r="AC91" s="187">
        <f t="shared" si="0"/>
        <v>0</v>
      </c>
    </row>
    <row r="92" spans="2:29" ht="17.25">
      <c r="B92" s="250">
        <v>65</v>
      </c>
      <c r="C92" s="250"/>
      <c r="D92" s="175"/>
      <c r="E92" s="262"/>
      <c r="F92" s="262"/>
      <c r="G92" s="254"/>
      <c r="H92" s="254"/>
      <c r="I92" s="254"/>
      <c r="J92" s="254"/>
      <c r="K92" s="254"/>
      <c r="L92" s="254"/>
      <c r="M92" s="254"/>
      <c r="N92" s="253"/>
      <c r="O92" s="253"/>
      <c r="P92" s="253"/>
      <c r="Q92" s="262"/>
      <c r="R92" s="262"/>
      <c r="S92" s="262"/>
      <c r="T92" s="262"/>
      <c r="U92" s="262"/>
      <c r="V92" s="262"/>
      <c r="W92" s="255"/>
      <c r="X92" s="255"/>
      <c r="Y92" s="255"/>
      <c r="Z92" s="255"/>
      <c r="AA92" s="255"/>
      <c r="AC92" s="187">
        <f t="shared" si="0"/>
        <v>0</v>
      </c>
    </row>
    <row r="93" spans="2:29" ht="17.25">
      <c r="B93" s="250">
        <v>66</v>
      </c>
      <c r="C93" s="250"/>
      <c r="D93" s="175"/>
      <c r="E93" s="262"/>
      <c r="F93" s="262"/>
      <c r="G93" s="254"/>
      <c r="H93" s="254"/>
      <c r="I93" s="254"/>
      <c r="J93" s="254"/>
      <c r="K93" s="254"/>
      <c r="L93" s="254"/>
      <c r="M93" s="254"/>
      <c r="N93" s="253"/>
      <c r="O93" s="253"/>
      <c r="P93" s="253"/>
      <c r="Q93" s="262"/>
      <c r="R93" s="262"/>
      <c r="S93" s="262"/>
      <c r="T93" s="262"/>
      <c r="U93" s="262"/>
      <c r="V93" s="262"/>
      <c r="W93" s="255"/>
      <c r="X93" s="255"/>
      <c r="Y93" s="255"/>
      <c r="Z93" s="255"/>
      <c r="AA93" s="255"/>
      <c r="AC93" s="187">
        <f t="shared" ref="AC93:AC106" si="1">G93*(IF(N93="t",1,IF(N93="kg",0.001,0.000001)))</f>
        <v>0</v>
      </c>
    </row>
    <row r="94" spans="2:29" ht="17.25">
      <c r="B94" s="250">
        <v>67</v>
      </c>
      <c r="C94" s="250"/>
      <c r="D94" s="175"/>
      <c r="E94" s="262"/>
      <c r="F94" s="262"/>
      <c r="G94" s="254"/>
      <c r="H94" s="254"/>
      <c r="I94" s="254"/>
      <c r="J94" s="254"/>
      <c r="K94" s="254"/>
      <c r="L94" s="254"/>
      <c r="M94" s="254"/>
      <c r="N94" s="253"/>
      <c r="O94" s="253"/>
      <c r="P94" s="253"/>
      <c r="Q94" s="262"/>
      <c r="R94" s="262"/>
      <c r="S94" s="262"/>
      <c r="T94" s="262"/>
      <c r="U94" s="262"/>
      <c r="V94" s="262"/>
      <c r="W94" s="255"/>
      <c r="X94" s="255"/>
      <c r="Y94" s="255"/>
      <c r="Z94" s="255"/>
      <c r="AA94" s="255"/>
      <c r="AC94" s="187">
        <f t="shared" si="1"/>
        <v>0</v>
      </c>
    </row>
    <row r="95" spans="2:29" ht="17.25">
      <c r="B95" s="250">
        <v>68</v>
      </c>
      <c r="C95" s="250"/>
      <c r="D95" s="175"/>
      <c r="E95" s="262"/>
      <c r="F95" s="262"/>
      <c r="G95" s="254"/>
      <c r="H95" s="254"/>
      <c r="I95" s="254"/>
      <c r="J95" s="254"/>
      <c r="K95" s="254"/>
      <c r="L95" s="254"/>
      <c r="M95" s="254"/>
      <c r="N95" s="253"/>
      <c r="O95" s="253"/>
      <c r="P95" s="253"/>
      <c r="Q95" s="262"/>
      <c r="R95" s="262"/>
      <c r="S95" s="262"/>
      <c r="T95" s="262"/>
      <c r="U95" s="262"/>
      <c r="V95" s="262"/>
      <c r="W95" s="255"/>
      <c r="X95" s="255"/>
      <c r="Y95" s="255"/>
      <c r="Z95" s="255"/>
      <c r="AA95" s="255"/>
      <c r="AC95" s="187">
        <f t="shared" si="1"/>
        <v>0</v>
      </c>
    </row>
    <row r="96" spans="2:29" ht="17.25">
      <c r="B96" s="250">
        <v>69</v>
      </c>
      <c r="C96" s="250"/>
      <c r="D96" s="175"/>
      <c r="E96" s="262"/>
      <c r="F96" s="262"/>
      <c r="G96" s="254"/>
      <c r="H96" s="254"/>
      <c r="I96" s="254"/>
      <c r="J96" s="254"/>
      <c r="K96" s="254"/>
      <c r="L96" s="254"/>
      <c r="M96" s="254"/>
      <c r="N96" s="253"/>
      <c r="O96" s="253"/>
      <c r="P96" s="253"/>
      <c r="Q96" s="262"/>
      <c r="R96" s="262"/>
      <c r="S96" s="262"/>
      <c r="T96" s="262"/>
      <c r="U96" s="262"/>
      <c r="V96" s="262"/>
      <c r="W96" s="255"/>
      <c r="X96" s="255"/>
      <c r="Y96" s="255"/>
      <c r="Z96" s="255"/>
      <c r="AA96" s="255"/>
      <c r="AC96" s="187">
        <f t="shared" si="1"/>
        <v>0</v>
      </c>
    </row>
    <row r="97" spans="2:29" ht="17.25">
      <c r="B97" s="250">
        <v>70</v>
      </c>
      <c r="C97" s="250"/>
      <c r="D97" s="175"/>
      <c r="E97" s="262"/>
      <c r="F97" s="262"/>
      <c r="G97" s="254"/>
      <c r="H97" s="254"/>
      <c r="I97" s="254"/>
      <c r="J97" s="254"/>
      <c r="K97" s="254"/>
      <c r="L97" s="254"/>
      <c r="M97" s="254"/>
      <c r="N97" s="253"/>
      <c r="O97" s="253"/>
      <c r="P97" s="253"/>
      <c r="Q97" s="262"/>
      <c r="R97" s="262"/>
      <c r="S97" s="262"/>
      <c r="T97" s="262"/>
      <c r="U97" s="262"/>
      <c r="V97" s="262"/>
      <c r="W97" s="255"/>
      <c r="X97" s="255"/>
      <c r="Y97" s="255"/>
      <c r="Z97" s="255"/>
      <c r="AA97" s="255"/>
      <c r="AC97" s="187">
        <f t="shared" si="1"/>
        <v>0</v>
      </c>
    </row>
    <row r="98" spans="2:29" ht="17.25">
      <c r="B98" s="250">
        <v>71</v>
      </c>
      <c r="C98" s="250"/>
      <c r="D98" s="175"/>
      <c r="E98" s="262"/>
      <c r="F98" s="262"/>
      <c r="G98" s="254"/>
      <c r="H98" s="254"/>
      <c r="I98" s="254"/>
      <c r="J98" s="254"/>
      <c r="K98" s="254"/>
      <c r="L98" s="254"/>
      <c r="M98" s="254"/>
      <c r="N98" s="253"/>
      <c r="O98" s="253"/>
      <c r="P98" s="253"/>
      <c r="Q98" s="262"/>
      <c r="R98" s="262"/>
      <c r="S98" s="262"/>
      <c r="T98" s="262"/>
      <c r="U98" s="262"/>
      <c r="V98" s="262"/>
      <c r="W98" s="255"/>
      <c r="X98" s="255"/>
      <c r="Y98" s="255"/>
      <c r="Z98" s="255"/>
      <c r="AA98" s="255"/>
      <c r="AC98" s="187">
        <f t="shared" si="1"/>
        <v>0</v>
      </c>
    </row>
    <row r="99" spans="2:29" ht="17.25">
      <c r="B99" s="250">
        <v>72</v>
      </c>
      <c r="C99" s="250"/>
      <c r="D99" s="175"/>
      <c r="E99" s="262"/>
      <c r="F99" s="262"/>
      <c r="G99" s="254"/>
      <c r="H99" s="254"/>
      <c r="I99" s="254"/>
      <c r="J99" s="254"/>
      <c r="K99" s="254"/>
      <c r="L99" s="254"/>
      <c r="M99" s="254"/>
      <c r="N99" s="253"/>
      <c r="O99" s="253"/>
      <c r="P99" s="253"/>
      <c r="Q99" s="262"/>
      <c r="R99" s="262"/>
      <c r="S99" s="262"/>
      <c r="T99" s="262"/>
      <c r="U99" s="262"/>
      <c r="V99" s="262"/>
      <c r="W99" s="255"/>
      <c r="X99" s="255"/>
      <c r="Y99" s="255"/>
      <c r="Z99" s="255"/>
      <c r="AA99" s="255"/>
      <c r="AC99" s="187">
        <f t="shared" si="1"/>
        <v>0</v>
      </c>
    </row>
    <row r="100" spans="2:29" ht="17.25">
      <c r="B100" s="250">
        <v>73</v>
      </c>
      <c r="C100" s="250"/>
      <c r="D100" s="175"/>
      <c r="E100" s="262"/>
      <c r="F100" s="262"/>
      <c r="G100" s="254"/>
      <c r="H100" s="254"/>
      <c r="I100" s="254"/>
      <c r="J100" s="254"/>
      <c r="K100" s="254"/>
      <c r="L100" s="254"/>
      <c r="M100" s="254"/>
      <c r="N100" s="253"/>
      <c r="O100" s="253"/>
      <c r="P100" s="253"/>
      <c r="Q100" s="262"/>
      <c r="R100" s="262"/>
      <c r="S100" s="262"/>
      <c r="T100" s="262"/>
      <c r="U100" s="262"/>
      <c r="V100" s="262"/>
      <c r="W100" s="255"/>
      <c r="X100" s="255"/>
      <c r="Y100" s="255"/>
      <c r="Z100" s="255"/>
      <c r="AA100" s="255"/>
      <c r="AC100" s="187">
        <f t="shared" si="1"/>
        <v>0</v>
      </c>
    </row>
    <row r="101" spans="2:29" ht="17.25">
      <c r="B101" s="250">
        <v>74</v>
      </c>
      <c r="C101" s="250"/>
      <c r="D101" s="175"/>
      <c r="E101" s="262"/>
      <c r="F101" s="262"/>
      <c r="G101" s="254"/>
      <c r="H101" s="254"/>
      <c r="I101" s="254"/>
      <c r="J101" s="254"/>
      <c r="K101" s="254"/>
      <c r="L101" s="254"/>
      <c r="M101" s="254"/>
      <c r="N101" s="253"/>
      <c r="O101" s="253"/>
      <c r="P101" s="253"/>
      <c r="Q101" s="262"/>
      <c r="R101" s="262"/>
      <c r="S101" s="262"/>
      <c r="T101" s="262"/>
      <c r="U101" s="262"/>
      <c r="V101" s="262"/>
      <c r="W101" s="255"/>
      <c r="X101" s="255"/>
      <c r="Y101" s="255"/>
      <c r="Z101" s="255"/>
      <c r="AA101" s="255"/>
      <c r="AC101" s="187">
        <f t="shared" si="1"/>
        <v>0</v>
      </c>
    </row>
    <row r="102" spans="2:29" ht="17.25">
      <c r="B102" s="250">
        <v>75</v>
      </c>
      <c r="C102" s="250"/>
      <c r="D102" s="175"/>
      <c r="E102" s="262"/>
      <c r="F102" s="262"/>
      <c r="G102" s="254"/>
      <c r="H102" s="254"/>
      <c r="I102" s="254"/>
      <c r="J102" s="254"/>
      <c r="K102" s="254"/>
      <c r="L102" s="254"/>
      <c r="M102" s="254"/>
      <c r="N102" s="253"/>
      <c r="O102" s="253"/>
      <c r="P102" s="253"/>
      <c r="Q102" s="262"/>
      <c r="R102" s="262"/>
      <c r="S102" s="262"/>
      <c r="T102" s="262"/>
      <c r="U102" s="262"/>
      <c r="V102" s="262"/>
      <c r="W102" s="255"/>
      <c r="X102" s="255"/>
      <c r="Y102" s="255"/>
      <c r="Z102" s="255"/>
      <c r="AA102" s="255"/>
      <c r="AC102" s="187">
        <f t="shared" si="1"/>
        <v>0</v>
      </c>
    </row>
    <row r="103" spans="2:29" ht="17.25">
      <c r="B103" s="250">
        <v>76</v>
      </c>
      <c r="C103" s="250"/>
      <c r="D103" s="175"/>
      <c r="E103" s="262"/>
      <c r="F103" s="262"/>
      <c r="G103" s="254"/>
      <c r="H103" s="254"/>
      <c r="I103" s="254"/>
      <c r="J103" s="254"/>
      <c r="K103" s="254"/>
      <c r="L103" s="254"/>
      <c r="M103" s="254"/>
      <c r="N103" s="253"/>
      <c r="O103" s="253"/>
      <c r="P103" s="253"/>
      <c r="Q103" s="262"/>
      <c r="R103" s="262"/>
      <c r="S103" s="262"/>
      <c r="T103" s="262"/>
      <c r="U103" s="262"/>
      <c r="V103" s="262"/>
      <c r="W103" s="255"/>
      <c r="X103" s="255"/>
      <c r="Y103" s="255"/>
      <c r="Z103" s="255"/>
      <c r="AA103" s="255"/>
      <c r="AC103" s="187">
        <f t="shared" si="1"/>
        <v>0</v>
      </c>
    </row>
    <row r="104" spans="2:29" ht="17.25">
      <c r="B104" s="250">
        <v>77</v>
      </c>
      <c r="C104" s="250"/>
      <c r="D104" s="175"/>
      <c r="E104" s="262"/>
      <c r="F104" s="262"/>
      <c r="G104" s="254"/>
      <c r="H104" s="254"/>
      <c r="I104" s="254"/>
      <c r="J104" s="254"/>
      <c r="K104" s="254"/>
      <c r="L104" s="254"/>
      <c r="M104" s="254"/>
      <c r="N104" s="253"/>
      <c r="O104" s="253"/>
      <c r="P104" s="253"/>
      <c r="Q104" s="262"/>
      <c r="R104" s="262"/>
      <c r="S104" s="262"/>
      <c r="T104" s="262"/>
      <c r="U104" s="262"/>
      <c r="V104" s="262"/>
      <c r="W104" s="255"/>
      <c r="X104" s="255"/>
      <c r="Y104" s="255"/>
      <c r="Z104" s="255"/>
      <c r="AA104" s="255"/>
      <c r="AC104" s="187">
        <f t="shared" si="1"/>
        <v>0</v>
      </c>
    </row>
    <row r="105" spans="2:29" ht="17.25">
      <c r="B105" s="250">
        <v>78</v>
      </c>
      <c r="C105" s="250"/>
      <c r="D105" s="175"/>
      <c r="E105" s="262"/>
      <c r="F105" s="262"/>
      <c r="G105" s="254"/>
      <c r="H105" s="254"/>
      <c r="I105" s="254"/>
      <c r="J105" s="254"/>
      <c r="K105" s="254"/>
      <c r="L105" s="254"/>
      <c r="M105" s="254"/>
      <c r="N105" s="253"/>
      <c r="O105" s="253"/>
      <c r="P105" s="253"/>
      <c r="Q105" s="262"/>
      <c r="R105" s="262"/>
      <c r="S105" s="262"/>
      <c r="T105" s="262"/>
      <c r="U105" s="262"/>
      <c r="V105" s="262"/>
      <c r="W105" s="255"/>
      <c r="X105" s="255"/>
      <c r="Y105" s="255"/>
      <c r="Z105" s="255"/>
      <c r="AA105" s="255"/>
      <c r="AC105" s="187">
        <f t="shared" si="1"/>
        <v>0</v>
      </c>
    </row>
    <row r="106" spans="2:29" ht="17.25">
      <c r="B106" s="250">
        <v>79</v>
      </c>
      <c r="C106" s="250"/>
      <c r="D106" s="175"/>
      <c r="E106" s="262"/>
      <c r="F106" s="262"/>
      <c r="G106" s="254"/>
      <c r="H106" s="254"/>
      <c r="I106" s="254"/>
      <c r="J106" s="254"/>
      <c r="K106" s="254"/>
      <c r="L106" s="254"/>
      <c r="M106" s="254"/>
      <c r="N106" s="253"/>
      <c r="O106" s="253"/>
      <c r="P106" s="253"/>
      <c r="Q106" s="262"/>
      <c r="R106" s="262"/>
      <c r="S106" s="262"/>
      <c r="T106" s="262"/>
      <c r="U106" s="262"/>
      <c r="V106" s="262"/>
      <c r="W106" s="255"/>
      <c r="X106" s="255"/>
      <c r="Y106" s="255"/>
      <c r="Z106" s="255"/>
      <c r="AA106" s="255"/>
      <c r="AC106" s="187">
        <f t="shared" si="1"/>
        <v>0</v>
      </c>
    </row>
    <row r="107" spans="2:29" ht="17.25">
      <c r="B107" s="250">
        <v>80</v>
      </c>
      <c r="C107" s="250"/>
      <c r="D107" s="175"/>
      <c r="E107" s="262"/>
      <c r="F107" s="262"/>
      <c r="G107" s="254"/>
      <c r="H107" s="254"/>
      <c r="I107" s="254"/>
      <c r="J107" s="254"/>
      <c r="K107" s="254"/>
      <c r="L107" s="254"/>
      <c r="M107" s="254"/>
      <c r="N107" s="253"/>
      <c r="O107" s="253"/>
      <c r="P107" s="253"/>
      <c r="Q107" s="262"/>
      <c r="R107" s="262"/>
      <c r="S107" s="262"/>
      <c r="T107" s="262"/>
      <c r="U107" s="262"/>
      <c r="V107" s="262"/>
      <c r="W107" s="255"/>
      <c r="X107" s="255"/>
      <c r="Y107" s="255"/>
      <c r="Z107" s="255"/>
      <c r="AA107" s="255"/>
      <c r="AC107" s="187">
        <f>G107*(IF(N107="t",1,IF(N107="kg",0.001,0.000001)))</f>
        <v>0</v>
      </c>
    </row>
  </sheetData>
  <sheetProtection algorithmName="SHA-512" hashValue="QKqHrKeY8xPoNAXDUC7vPFVRwTSgEg80gGyYKAxO8RcLgT+djfgP7b5G9CYHf5qh+7GlXnqugaV5cdIp57Fb0Q==" saltValue="7Oa3yPiVswUT9JNdsu8wbg==" spinCount="100000" sheet="1" objects="1" scenarios="1" formatRows="0"/>
  <mergeCells count="632">
    <mergeCell ref="B69:C69"/>
    <mergeCell ref="E69:F69"/>
    <mergeCell ref="G69:M69"/>
    <mergeCell ref="N69:P69"/>
    <mergeCell ref="Q69:V69"/>
    <mergeCell ref="W69:X69"/>
    <mergeCell ref="Y69:AA69"/>
    <mergeCell ref="B67:C67"/>
    <mergeCell ref="E67:F67"/>
    <mergeCell ref="G67:M67"/>
    <mergeCell ref="N67:P67"/>
    <mergeCell ref="Q67:V67"/>
    <mergeCell ref="W67:X67"/>
    <mergeCell ref="Y67:AA67"/>
    <mergeCell ref="B68:C68"/>
    <mergeCell ref="E68:F68"/>
    <mergeCell ref="G68:M68"/>
    <mergeCell ref="N68:P68"/>
    <mergeCell ref="Q68:V68"/>
    <mergeCell ref="W68:X68"/>
    <mergeCell ref="Y68:AA68"/>
    <mergeCell ref="B65:C65"/>
    <mergeCell ref="E65:F65"/>
    <mergeCell ref="G65:M65"/>
    <mergeCell ref="N65:P65"/>
    <mergeCell ref="Q65:V65"/>
    <mergeCell ref="W65:X65"/>
    <mergeCell ref="Y65:AA65"/>
    <mergeCell ref="B66:C66"/>
    <mergeCell ref="E66:F66"/>
    <mergeCell ref="G66:M66"/>
    <mergeCell ref="N66:P66"/>
    <mergeCell ref="Q66:V66"/>
    <mergeCell ref="W66:X66"/>
    <mergeCell ref="Y66:AA66"/>
    <mergeCell ref="B63:C63"/>
    <mergeCell ref="E63:F63"/>
    <mergeCell ref="G63:M63"/>
    <mergeCell ref="N63:P63"/>
    <mergeCell ref="Q63:V63"/>
    <mergeCell ref="W63:X63"/>
    <mergeCell ref="Y63:AA63"/>
    <mergeCell ref="B64:C64"/>
    <mergeCell ref="E64:F64"/>
    <mergeCell ref="G64:M64"/>
    <mergeCell ref="N64:P64"/>
    <mergeCell ref="Q64:V64"/>
    <mergeCell ref="W64:X64"/>
    <mergeCell ref="Y64:AA64"/>
    <mergeCell ref="B61:C61"/>
    <mergeCell ref="E61:F61"/>
    <mergeCell ref="G61:M61"/>
    <mergeCell ref="N61:P61"/>
    <mergeCell ref="Q61:V61"/>
    <mergeCell ref="W61:X61"/>
    <mergeCell ref="Y61:AA61"/>
    <mergeCell ref="B62:C62"/>
    <mergeCell ref="E62:F62"/>
    <mergeCell ref="G62:M62"/>
    <mergeCell ref="N62:P62"/>
    <mergeCell ref="Q62:V62"/>
    <mergeCell ref="W62:X62"/>
    <mergeCell ref="Y62:AA62"/>
    <mergeCell ref="B59:C59"/>
    <mergeCell ref="E59:F59"/>
    <mergeCell ref="G59:M59"/>
    <mergeCell ref="N59:P59"/>
    <mergeCell ref="Q59:V59"/>
    <mergeCell ref="W59:X59"/>
    <mergeCell ref="Y59:AA59"/>
    <mergeCell ref="B60:C60"/>
    <mergeCell ref="E60:F60"/>
    <mergeCell ref="G60:M60"/>
    <mergeCell ref="N60:P60"/>
    <mergeCell ref="Q60:V60"/>
    <mergeCell ref="W60:X60"/>
    <mergeCell ref="Y60:AA60"/>
    <mergeCell ref="B57:C57"/>
    <mergeCell ref="E57:F57"/>
    <mergeCell ref="G57:M57"/>
    <mergeCell ref="N57:P57"/>
    <mergeCell ref="Q57:V57"/>
    <mergeCell ref="W57:X57"/>
    <mergeCell ref="Y57:AA57"/>
    <mergeCell ref="B58:C58"/>
    <mergeCell ref="E58:F58"/>
    <mergeCell ref="G58:M58"/>
    <mergeCell ref="N58:P58"/>
    <mergeCell ref="Q58:V58"/>
    <mergeCell ref="W58:X58"/>
    <mergeCell ref="Y58:AA58"/>
    <mergeCell ref="B55:C55"/>
    <mergeCell ref="E55:F55"/>
    <mergeCell ref="G55:M55"/>
    <mergeCell ref="N55:P55"/>
    <mergeCell ref="Q55:V55"/>
    <mergeCell ref="W55:X55"/>
    <mergeCell ref="Y55:AA55"/>
    <mergeCell ref="B56:C56"/>
    <mergeCell ref="E56:F56"/>
    <mergeCell ref="G56:M56"/>
    <mergeCell ref="N56:P56"/>
    <mergeCell ref="Q56:V56"/>
    <mergeCell ref="W56:X56"/>
    <mergeCell ref="Y56:AA56"/>
    <mergeCell ref="B53:C53"/>
    <mergeCell ref="E53:F53"/>
    <mergeCell ref="G53:M53"/>
    <mergeCell ref="N53:P53"/>
    <mergeCell ref="Q53:V53"/>
    <mergeCell ref="W53:X53"/>
    <mergeCell ref="Y53:AA53"/>
    <mergeCell ref="B54:C54"/>
    <mergeCell ref="E54:F54"/>
    <mergeCell ref="G54:M54"/>
    <mergeCell ref="N54:P54"/>
    <mergeCell ref="Q54:V54"/>
    <mergeCell ref="W54:X54"/>
    <mergeCell ref="Y54:AA54"/>
    <mergeCell ref="B51:C51"/>
    <mergeCell ref="E51:F51"/>
    <mergeCell ref="G51:M51"/>
    <mergeCell ref="N51:P51"/>
    <mergeCell ref="Q51:V51"/>
    <mergeCell ref="W51:X51"/>
    <mergeCell ref="Y51:AA51"/>
    <mergeCell ref="B52:C52"/>
    <mergeCell ref="E52:F52"/>
    <mergeCell ref="G52:M52"/>
    <mergeCell ref="N52:P52"/>
    <mergeCell ref="Q52:V52"/>
    <mergeCell ref="W52:X52"/>
    <mergeCell ref="Y52:AA52"/>
    <mergeCell ref="B49:C49"/>
    <mergeCell ref="E49:F49"/>
    <mergeCell ref="G49:M49"/>
    <mergeCell ref="N49:P49"/>
    <mergeCell ref="Q49:V49"/>
    <mergeCell ref="W49:X49"/>
    <mergeCell ref="Y49:AA49"/>
    <mergeCell ref="B50:C50"/>
    <mergeCell ref="E50:F50"/>
    <mergeCell ref="G50:M50"/>
    <mergeCell ref="N50:P50"/>
    <mergeCell ref="Q50:V50"/>
    <mergeCell ref="W50:X50"/>
    <mergeCell ref="Y50:AA50"/>
    <mergeCell ref="B47:C47"/>
    <mergeCell ref="E47:F47"/>
    <mergeCell ref="G47:M47"/>
    <mergeCell ref="N47:P47"/>
    <mergeCell ref="Q47:V47"/>
    <mergeCell ref="W47:X47"/>
    <mergeCell ref="Y47:AA47"/>
    <mergeCell ref="B48:C48"/>
    <mergeCell ref="E48:F48"/>
    <mergeCell ref="G48:M48"/>
    <mergeCell ref="N48:P48"/>
    <mergeCell ref="Q48:V48"/>
    <mergeCell ref="W48:X48"/>
    <mergeCell ref="Y48:AA48"/>
    <mergeCell ref="B45:C45"/>
    <mergeCell ref="E45:F45"/>
    <mergeCell ref="G45:M45"/>
    <mergeCell ref="N45:P45"/>
    <mergeCell ref="Q45:V45"/>
    <mergeCell ref="W45:X45"/>
    <mergeCell ref="Y45:AA45"/>
    <mergeCell ref="B46:C46"/>
    <mergeCell ref="E46:F46"/>
    <mergeCell ref="G46:M46"/>
    <mergeCell ref="N46:P46"/>
    <mergeCell ref="Q46:V46"/>
    <mergeCell ref="W46:X46"/>
    <mergeCell ref="Y46:AA46"/>
    <mergeCell ref="Y43:AA43"/>
    <mergeCell ref="B44:C44"/>
    <mergeCell ref="E44:F44"/>
    <mergeCell ref="G44:M44"/>
    <mergeCell ref="N44:P44"/>
    <mergeCell ref="Q44:V44"/>
    <mergeCell ref="W44:X44"/>
    <mergeCell ref="Y44:AA44"/>
    <mergeCell ref="B43:C43"/>
    <mergeCell ref="E43:F43"/>
    <mergeCell ref="G43:M43"/>
    <mergeCell ref="N43:P43"/>
    <mergeCell ref="Q43:V43"/>
    <mergeCell ref="W43:X43"/>
    <mergeCell ref="Y41:AA41"/>
    <mergeCell ref="B42:C42"/>
    <mergeCell ref="E42:F42"/>
    <mergeCell ref="G42:M42"/>
    <mergeCell ref="N42:P42"/>
    <mergeCell ref="Q42:V42"/>
    <mergeCell ref="W42:X42"/>
    <mergeCell ref="Y42:AA42"/>
    <mergeCell ref="B41:C41"/>
    <mergeCell ref="E41:F41"/>
    <mergeCell ref="G41:M41"/>
    <mergeCell ref="N41:P41"/>
    <mergeCell ref="Q41:V41"/>
    <mergeCell ref="W41:X41"/>
    <mergeCell ref="Y39:AA39"/>
    <mergeCell ref="B40:C40"/>
    <mergeCell ref="E40:F40"/>
    <mergeCell ref="G40:M40"/>
    <mergeCell ref="N40:P40"/>
    <mergeCell ref="Q40:V40"/>
    <mergeCell ref="W40:X40"/>
    <mergeCell ref="Y40:AA40"/>
    <mergeCell ref="B39:C39"/>
    <mergeCell ref="E39:F39"/>
    <mergeCell ref="G39:M39"/>
    <mergeCell ref="N39:P39"/>
    <mergeCell ref="Q39:V39"/>
    <mergeCell ref="W39:X39"/>
    <mergeCell ref="E38:F38"/>
    <mergeCell ref="G38:M38"/>
    <mergeCell ref="N38:P38"/>
    <mergeCell ref="Q38:V38"/>
    <mergeCell ref="W38:X38"/>
    <mergeCell ref="Y38:AA38"/>
    <mergeCell ref="Y36:AA36"/>
    <mergeCell ref="AE36:AE38"/>
    <mergeCell ref="B37:C37"/>
    <mergeCell ref="E37:F37"/>
    <mergeCell ref="G37:M37"/>
    <mergeCell ref="N37:P37"/>
    <mergeCell ref="Q37:V37"/>
    <mergeCell ref="W37:X37"/>
    <mergeCell ref="Y37:AA37"/>
    <mergeCell ref="B38:C38"/>
    <mergeCell ref="B36:C36"/>
    <mergeCell ref="E36:F36"/>
    <mergeCell ref="G36:M36"/>
    <mergeCell ref="N36:P36"/>
    <mergeCell ref="Q36:V36"/>
    <mergeCell ref="W36:X36"/>
    <mergeCell ref="E35:F35"/>
    <mergeCell ref="G35:M35"/>
    <mergeCell ref="N35:P35"/>
    <mergeCell ref="Q35:V35"/>
    <mergeCell ref="W35:X35"/>
    <mergeCell ref="Y35:AA35"/>
    <mergeCell ref="Y33:AA33"/>
    <mergeCell ref="AE33:AE35"/>
    <mergeCell ref="B34:C34"/>
    <mergeCell ref="E34:F34"/>
    <mergeCell ref="G34:M34"/>
    <mergeCell ref="N34:P34"/>
    <mergeCell ref="Q34:V34"/>
    <mergeCell ref="W34:X34"/>
    <mergeCell ref="Y34:AA34"/>
    <mergeCell ref="B35:C35"/>
    <mergeCell ref="B33:C33"/>
    <mergeCell ref="E33:F33"/>
    <mergeCell ref="G33:M33"/>
    <mergeCell ref="N33:P33"/>
    <mergeCell ref="Q33:V33"/>
    <mergeCell ref="W33:X33"/>
    <mergeCell ref="E32:F32"/>
    <mergeCell ref="G32:M32"/>
    <mergeCell ref="N32:P32"/>
    <mergeCell ref="Q32:V32"/>
    <mergeCell ref="W32:X32"/>
    <mergeCell ref="Y32:AA32"/>
    <mergeCell ref="Y30:AA30"/>
    <mergeCell ref="AE30:AE32"/>
    <mergeCell ref="B31:C31"/>
    <mergeCell ref="E31:F31"/>
    <mergeCell ref="G31:M31"/>
    <mergeCell ref="N31:P31"/>
    <mergeCell ref="Q31:V31"/>
    <mergeCell ref="W31:X31"/>
    <mergeCell ref="Y31:AA31"/>
    <mergeCell ref="B32:C32"/>
    <mergeCell ref="B30:C30"/>
    <mergeCell ref="E30:F30"/>
    <mergeCell ref="G30:M30"/>
    <mergeCell ref="N30:P30"/>
    <mergeCell ref="Q30:V30"/>
    <mergeCell ref="W30:X30"/>
    <mergeCell ref="AE26:AE28"/>
    <mergeCell ref="G27:M27"/>
    <mergeCell ref="N27:P27"/>
    <mergeCell ref="Q27:V27"/>
    <mergeCell ref="B28:C28"/>
    <mergeCell ref="E28:F28"/>
    <mergeCell ref="G28:M28"/>
    <mergeCell ref="N28:P28"/>
    <mergeCell ref="Q28:V28"/>
    <mergeCell ref="W28:X28"/>
    <mergeCell ref="B26:C27"/>
    <mergeCell ref="D26:D27"/>
    <mergeCell ref="E26:F27"/>
    <mergeCell ref="G26:V26"/>
    <mergeCell ref="W26:X27"/>
    <mergeCell ref="Y26:AA27"/>
    <mergeCell ref="Y28:AA28"/>
    <mergeCell ref="B29:C29"/>
    <mergeCell ref="E29:F29"/>
    <mergeCell ref="G29:M29"/>
    <mergeCell ref="N29:P29"/>
    <mergeCell ref="Q29:V29"/>
    <mergeCell ref="W29:X29"/>
    <mergeCell ref="Y29:AA29"/>
    <mergeCell ref="Q19:R19"/>
    <mergeCell ref="L18:L19"/>
    <mergeCell ref="M18:M19"/>
    <mergeCell ref="N18:O18"/>
    <mergeCell ref="Q18:R18"/>
    <mergeCell ref="S18:S19"/>
    <mergeCell ref="T18:T19"/>
    <mergeCell ref="V18:V19"/>
    <mergeCell ref="W18:W19"/>
    <mergeCell ref="X18:X19"/>
    <mergeCell ref="N19:O19"/>
    <mergeCell ref="AE20:AE22"/>
    <mergeCell ref="L21:O21"/>
    <mergeCell ref="C22:X23"/>
    <mergeCell ref="AE23:AE25"/>
    <mergeCell ref="Q8:R8"/>
    <mergeCell ref="S8:S9"/>
    <mergeCell ref="T8:T9"/>
    <mergeCell ref="U8:U9"/>
    <mergeCell ref="C18:D19"/>
    <mergeCell ref="E18:E19"/>
    <mergeCell ref="F18:F19"/>
    <mergeCell ref="H18:H19"/>
    <mergeCell ref="I18:J19"/>
    <mergeCell ref="K18:K19"/>
    <mergeCell ref="C12:X12"/>
    <mergeCell ref="C15:D16"/>
    <mergeCell ref="E15:H15"/>
    <mergeCell ref="I15:I16"/>
    <mergeCell ref="J15:L15"/>
    <mergeCell ref="M15:M16"/>
    <mergeCell ref="N15:P16"/>
    <mergeCell ref="E16:H16"/>
    <mergeCell ref="J16:L16"/>
    <mergeCell ref="U18:U19"/>
    <mergeCell ref="E8:E9"/>
    <mergeCell ref="F8:F9"/>
    <mergeCell ref="H8:H9"/>
    <mergeCell ref="I8:J9"/>
    <mergeCell ref="K8:K9"/>
    <mergeCell ref="L8:L9"/>
    <mergeCell ref="Y4:AA24"/>
    <mergeCell ref="C5:D6"/>
    <mergeCell ref="E5:H5"/>
    <mergeCell ref="I5:I6"/>
    <mergeCell ref="J5:L5"/>
    <mergeCell ref="M5:M6"/>
    <mergeCell ref="N5:P6"/>
    <mergeCell ref="E6:H6"/>
    <mergeCell ref="J6:L6"/>
    <mergeCell ref="C8:D9"/>
    <mergeCell ref="V8:V9"/>
    <mergeCell ref="W8:W9"/>
    <mergeCell ref="X8:X9"/>
    <mergeCell ref="N9:O9"/>
    <mergeCell ref="Q9:R9"/>
    <mergeCell ref="L11:O11"/>
    <mergeCell ref="M8:M9"/>
    <mergeCell ref="N8:O8"/>
    <mergeCell ref="B70:C70"/>
    <mergeCell ref="E70:F70"/>
    <mergeCell ref="G70:M70"/>
    <mergeCell ref="N70:P70"/>
    <mergeCell ref="Q70:V70"/>
    <mergeCell ref="W70:X70"/>
    <mergeCell ref="Y70:AA70"/>
    <mergeCell ref="B71:C71"/>
    <mergeCell ref="E71:F71"/>
    <mergeCell ref="G71:M71"/>
    <mergeCell ref="N71:P71"/>
    <mergeCell ref="Q71:V71"/>
    <mergeCell ref="W71:X71"/>
    <mergeCell ref="Y71:AA71"/>
    <mergeCell ref="B72:C72"/>
    <mergeCell ref="E72:F72"/>
    <mergeCell ref="G72:M72"/>
    <mergeCell ref="N72:P72"/>
    <mergeCell ref="Q72:V72"/>
    <mergeCell ref="W72:X72"/>
    <mergeCell ref="Y72:AA72"/>
    <mergeCell ref="B73:C73"/>
    <mergeCell ref="E73:F73"/>
    <mergeCell ref="G73:M73"/>
    <mergeCell ref="N73:P73"/>
    <mergeCell ref="Q73:V73"/>
    <mergeCell ref="W73:X73"/>
    <mergeCell ref="Y73:AA73"/>
    <mergeCell ref="B74:C74"/>
    <mergeCell ref="E74:F74"/>
    <mergeCell ref="G74:M74"/>
    <mergeCell ref="N74:P74"/>
    <mergeCell ref="Q74:V74"/>
    <mergeCell ref="W74:X74"/>
    <mergeCell ref="Y74:AA74"/>
    <mergeCell ref="B75:C75"/>
    <mergeCell ref="E75:F75"/>
    <mergeCell ref="G75:M75"/>
    <mergeCell ref="N75:P75"/>
    <mergeCell ref="Q75:V75"/>
    <mergeCell ref="W75:X75"/>
    <mergeCell ref="Y75:AA75"/>
    <mergeCell ref="B76:C76"/>
    <mergeCell ref="E76:F76"/>
    <mergeCell ref="G76:M76"/>
    <mergeCell ref="N76:P76"/>
    <mergeCell ref="Q76:V76"/>
    <mergeCell ref="W76:X76"/>
    <mergeCell ref="Y76:AA76"/>
    <mergeCell ref="B77:C77"/>
    <mergeCell ref="E77:F77"/>
    <mergeCell ref="G77:M77"/>
    <mergeCell ref="N77:P77"/>
    <mergeCell ref="Q77:V77"/>
    <mergeCell ref="W77:X77"/>
    <mergeCell ref="Y77:AA77"/>
    <mergeCell ref="B78:C78"/>
    <mergeCell ref="E78:F78"/>
    <mergeCell ref="G78:M78"/>
    <mergeCell ref="N78:P78"/>
    <mergeCell ref="Q78:V78"/>
    <mergeCell ref="W78:X78"/>
    <mergeCell ref="Y78:AA78"/>
    <mergeCell ref="B79:C79"/>
    <mergeCell ref="E79:F79"/>
    <mergeCell ref="G79:M79"/>
    <mergeCell ref="N79:P79"/>
    <mergeCell ref="Q79:V79"/>
    <mergeCell ref="W79:X79"/>
    <mergeCell ref="Y79:AA79"/>
    <mergeCell ref="B80:C80"/>
    <mergeCell ref="E80:F80"/>
    <mergeCell ref="G80:M80"/>
    <mergeCell ref="N80:P80"/>
    <mergeCell ref="Q80:V80"/>
    <mergeCell ref="W80:X80"/>
    <mergeCell ref="Y80:AA80"/>
    <mergeCell ref="B81:C81"/>
    <mergeCell ref="E81:F81"/>
    <mergeCell ref="G81:M81"/>
    <mergeCell ref="N81:P81"/>
    <mergeCell ref="Q81:V81"/>
    <mergeCell ref="W81:X81"/>
    <mergeCell ref="Y81:AA81"/>
    <mergeCell ref="B82:C82"/>
    <mergeCell ref="E82:F82"/>
    <mergeCell ref="G82:M82"/>
    <mergeCell ref="N82:P82"/>
    <mergeCell ref="Q82:V82"/>
    <mergeCell ref="W82:X82"/>
    <mergeCell ref="Y82:AA82"/>
    <mergeCell ref="B83:C83"/>
    <mergeCell ref="E83:F83"/>
    <mergeCell ref="G83:M83"/>
    <mergeCell ref="N83:P83"/>
    <mergeCell ref="Q83:V83"/>
    <mergeCell ref="W83:X83"/>
    <mergeCell ref="Y83:AA83"/>
    <mergeCell ref="B84:C84"/>
    <mergeCell ref="E84:F84"/>
    <mergeCell ref="G84:M84"/>
    <mergeCell ref="N84:P84"/>
    <mergeCell ref="Q84:V84"/>
    <mergeCell ref="W84:X84"/>
    <mergeCell ref="Y84:AA84"/>
    <mergeCell ref="B85:C85"/>
    <mergeCell ref="E85:F85"/>
    <mergeCell ref="G85:M85"/>
    <mergeCell ref="N85:P85"/>
    <mergeCell ref="Q85:V85"/>
    <mergeCell ref="W85:X85"/>
    <mergeCell ref="Y85:AA85"/>
    <mergeCell ref="B86:C86"/>
    <mergeCell ref="E86:F86"/>
    <mergeCell ref="G86:M86"/>
    <mergeCell ref="N86:P86"/>
    <mergeCell ref="Q86:V86"/>
    <mergeCell ref="W86:X86"/>
    <mergeCell ref="Y86:AA86"/>
    <mergeCell ref="B87:C87"/>
    <mergeCell ref="E87:F87"/>
    <mergeCell ref="G87:M87"/>
    <mergeCell ref="N87:P87"/>
    <mergeCell ref="Q87:V87"/>
    <mergeCell ref="W87:X87"/>
    <mergeCell ref="Y87:AA87"/>
    <mergeCell ref="B88:C88"/>
    <mergeCell ref="E88:F88"/>
    <mergeCell ref="G88:M88"/>
    <mergeCell ref="N88:P88"/>
    <mergeCell ref="Q88:V88"/>
    <mergeCell ref="W88:X88"/>
    <mergeCell ref="Y88:AA88"/>
    <mergeCell ref="B89:C89"/>
    <mergeCell ref="E89:F89"/>
    <mergeCell ref="G89:M89"/>
    <mergeCell ref="N89:P89"/>
    <mergeCell ref="Q89:V89"/>
    <mergeCell ref="W89:X89"/>
    <mergeCell ref="Y89:AA89"/>
    <mergeCell ref="B90:C90"/>
    <mergeCell ref="E90:F90"/>
    <mergeCell ref="G90:M90"/>
    <mergeCell ref="N90:P90"/>
    <mergeCell ref="Q90:V90"/>
    <mergeCell ref="W90:X90"/>
    <mergeCell ref="Y90:AA90"/>
    <mergeCell ref="B91:C91"/>
    <mergeCell ref="E91:F91"/>
    <mergeCell ref="G91:M91"/>
    <mergeCell ref="N91:P91"/>
    <mergeCell ref="Q91:V91"/>
    <mergeCell ref="W91:X91"/>
    <mergeCell ref="Y91:AA91"/>
    <mergeCell ref="B92:C92"/>
    <mergeCell ref="E92:F92"/>
    <mergeCell ref="G92:M92"/>
    <mergeCell ref="N92:P92"/>
    <mergeCell ref="Q92:V92"/>
    <mergeCell ref="W92:X92"/>
    <mergeCell ref="Y92:AA92"/>
    <mergeCell ref="B93:C93"/>
    <mergeCell ref="E93:F93"/>
    <mergeCell ref="G93:M93"/>
    <mergeCell ref="N93:P93"/>
    <mergeCell ref="Q93:V93"/>
    <mergeCell ref="W93:X93"/>
    <mergeCell ref="Y93:AA93"/>
    <mergeCell ref="B94:C94"/>
    <mergeCell ref="E94:F94"/>
    <mergeCell ref="G94:M94"/>
    <mergeCell ref="N94:P94"/>
    <mergeCell ref="Q94:V94"/>
    <mergeCell ref="W94:X94"/>
    <mergeCell ref="Y94:AA94"/>
    <mergeCell ref="B95:C95"/>
    <mergeCell ref="E95:F95"/>
    <mergeCell ref="G95:M95"/>
    <mergeCell ref="N95:P95"/>
    <mergeCell ref="Q95:V95"/>
    <mergeCell ref="W95:X95"/>
    <mergeCell ref="Y95:AA95"/>
    <mergeCell ref="B96:C96"/>
    <mergeCell ref="E96:F96"/>
    <mergeCell ref="G96:M96"/>
    <mergeCell ref="N96:P96"/>
    <mergeCell ref="Q96:V96"/>
    <mergeCell ref="W96:X96"/>
    <mergeCell ref="Y96:AA96"/>
    <mergeCell ref="B97:C97"/>
    <mergeCell ref="E97:F97"/>
    <mergeCell ref="G97:M97"/>
    <mergeCell ref="N97:P97"/>
    <mergeCell ref="Q97:V97"/>
    <mergeCell ref="W97:X97"/>
    <mergeCell ref="Y97:AA97"/>
    <mergeCell ref="B98:C98"/>
    <mergeCell ref="E98:F98"/>
    <mergeCell ref="G98:M98"/>
    <mergeCell ref="N98:P98"/>
    <mergeCell ref="Q98:V98"/>
    <mergeCell ref="W98:X98"/>
    <mergeCell ref="Y98:AA98"/>
    <mergeCell ref="B99:C99"/>
    <mergeCell ref="E99:F99"/>
    <mergeCell ref="G99:M99"/>
    <mergeCell ref="N99:P99"/>
    <mergeCell ref="Q99:V99"/>
    <mergeCell ref="W99:X99"/>
    <mergeCell ref="Y99:AA99"/>
    <mergeCell ref="B100:C100"/>
    <mergeCell ref="E100:F100"/>
    <mergeCell ref="G100:M100"/>
    <mergeCell ref="N100:P100"/>
    <mergeCell ref="Q100:V100"/>
    <mergeCell ref="W100:X100"/>
    <mergeCell ref="Y100:AA100"/>
    <mergeCell ref="B101:C101"/>
    <mergeCell ref="E101:F101"/>
    <mergeCell ref="G101:M101"/>
    <mergeCell ref="N101:P101"/>
    <mergeCell ref="Q101:V101"/>
    <mergeCell ref="W101:X101"/>
    <mergeCell ref="Y101:AA101"/>
    <mergeCell ref="B102:C102"/>
    <mergeCell ref="E102:F102"/>
    <mergeCell ref="G102:M102"/>
    <mergeCell ref="N102:P102"/>
    <mergeCell ref="Q102:V102"/>
    <mergeCell ref="W102:X102"/>
    <mergeCell ref="Y102:AA102"/>
    <mergeCell ref="B103:C103"/>
    <mergeCell ref="E103:F103"/>
    <mergeCell ref="G103:M103"/>
    <mergeCell ref="N103:P103"/>
    <mergeCell ref="Q103:V103"/>
    <mergeCell ref="W103:X103"/>
    <mergeCell ref="Y103:AA103"/>
    <mergeCell ref="B104:C104"/>
    <mergeCell ref="E104:F104"/>
    <mergeCell ref="G104:M104"/>
    <mergeCell ref="N104:P104"/>
    <mergeCell ref="Q104:V104"/>
    <mergeCell ref="W104:X104"/>
    <mergeCell ref="Y104:AA104"/>
    <mergeCell ref="B105:C105"/>
    <mergeCell ref="E105:F105"/>
    <mergeCell ref="G105:M105"/>
    <mergeCell ref="N105:P105"/>
    <mergeCell ref="Q105:V105"/>
    <mergeCell ref="W105:X105"/>
    <mergeCell ref="Y105:AA105"/>
    <mergeCell ref="B106:C106"/>
    <mergeCell ref="E106:F106"/>
    <mergeCell ref="G106:M106"/>
    <mergeCell ref="N106:P106"/>
    <mergeCell ref="Q106:V106"/>
    <mergeCell ref="W106:X106"/>
    <mergeCell ref="Y106:AA106"/>
    <mergeCell ref="B107:C107"/>
    <mergeCell ref="E107:F107"/>
    <mergeCell ref="G107:M107"/>
    <mergeCell ref="N107:P107"/>
    <mergeCell ref="Q107:V107"/>
    <mergeCell ref="W107:X107"/>
    <mergeCell ref="Y107:AA107"/>
  </mergeCells>
  <phoneticPr fontId="9" type="noConversion"/>
  <conditionalFormatting sqref="AC28:AC107">
    <cfRule type="cellIs" dxfId="1" priority="1" stopIfTrue="1" operator="equal">
      <formula>0</formula>
    </cfRule>
  </conditionalFormatting>
  <dataValidations count="1">
    <dataValidation type="list" allowBlank="1" showInputMessage="1" showErrorMessage="1" sqref="N28:N107" xr:uid="{EF23D9EA-B7D7-4A31-85AB-BBE5F652F8BA}">
      <formula1>單位</formula1>
    </dataValidation>
  </dataValidations>
  <printOptions horizontalCentered="1"/>
  <pageMargins left="0.19685039370078741" right="0.19685039370078741" top="0.39370078740157483" bottom="0.19685039370078741" header="0.39370078740157483" footer="0.19685039370078741"/>
  <pageSetup paperSize="9" scale="85" fitToWidth="0"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324A38E-17D1-4359-9B45-243D08B01C68}">
          <x14:formula1>
            <xm:f>list!$N$2:$N$4</xm:f>
          </x14:formula1>
          <xm:sqref>Q28:Q107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B53A-E0A9-449F-B27A-6F07895EB0CC}">
  <dimension ref="A1:AF96"/>
  <sheetViews>
    <sheetView view="pageBreakPreview" zoomScale="87" zoomScaleNormal="100" zoomScaleSheetLayoutView="87" workbookViewId="0">
      <selection activeCell="AO15" sqref="AO15"/>
    </sheetView>
  </sheetViews>
  <sheetFormatPr defaultColWidth="9.84375" defaultRowHeight="14.25"/>
  <cols>
    <col min="1" max="2" width="1.328125" style="5" customWidth="1"/>
    <col min="3" max="3" width="4.921875" style="5" customWidth="1"/>
    <col min="4" max="4" width="30.3359375" style="5" customWidth="1"/>
    <col min="5" max="5" width="10.109375" style="5" customWidth="1"/>
    <col min="6" max="6" width="4.12109375" style="5" customWidth="1"/>
    <col min="7" max="7" width="12.23828125" style="5" customWidth="1"/>
    <col min="8" max="8" width="3.58984375" style="5" customWidth="1"/>
    <col min="9" max="9" width="5.1875" style="46" customWidth="1"/>
    <col min="10" max="11" width="6.1171875" style="20" customWidth="1"/>
    <col min="12" max="12" width="8.24609375" style="20" customWidth="1"/>
    <col min="13" max="13" width="4.12109375" style="46" customWidth="1"/>
    <col min="14" max="14" width="5.984375" style="20" customWidth="1"/>
    <col min="15" max="15" width="7.98046875" style="20" customWidth="1"/>
    <col min="16" max="16" width="4.390625" style="20" customWidth="1"/>
    <col min="17" max="17" width="6.25" style="48" customWidth="1"/>
    <col min="18" max="18" width="4.921875" style="49" customWidth="1"/>
    <col min="19" max="19" width="4.65625" style="5" customWidth="1"/>
    <col min="20" max="20" width="4.7890625" style="5" customWidth="1"/>
    <col min="21" max="21" width="3.85546875" style="8" customWidth="1"/>
    <col min="22" max="22" width="9.3125" style="8" customWidth="1"/>
    <col min="23" max="23" width="4.12109375" style="8" customWidth="1"/>
    <col min="24" max="24" width="9.3125" style="8" customWidth="1"/>
    <col min="25" max="25" width="3.85546875" style="8" customWidth="1"/>
    <col min="26" max="26" width="6.3828125" style="8" customWidth="1"/>
    <col min="27" max="27" width="5.1875" style="8" customWidth="1"/>
    <col min="28" max="28" width="6.78515625" style="8" customWidth="1"/>
    <col min="29" max="29" width="2.125" style="8" customWidth="1"/>
    <col min="30" max="30" width="9.84375" style="8" hidden="1" customWidth="1"/>
    <col min="31" max="31" width="10.109375" style="8" hidden="1" customWidth="1"/>
    <col min="32" max="32" width="8.11328125" style="8" hidden="1" customWidth="1"/>
    <col min="33" max="33" width="5.984375" style="8" bestFit="1" customWidth="1"/>
    <col min="34" max="34" width="9.84375" style="8" customWidth="1"/>
    <col min="35" max="16384" width="9.84375" style="8"/>
  </cols>
  <sheetData>
    <row r="1" spans="1:30" ht="20.25">
      <c r="B1" s="45" t="s">
        <v>84</v>
      </c>
      <c r="O1" s="47"/>
      <c r="P1" s="47"/>
      <c r="AB1" s="47"/>
      <c r="AD1" s="189" t="s">
        <v>635</v>
      </c>
    </row>
    <row r="2" spans="1:30" ht="15.75" customHeight="1">
      <c r="B2" s="87" t="s">
        <v>292</v>
      </c>
      <c r="AD2" s="190" t="s">
        <v>636</v>
      </c>
    </row>
    <row r="3" spans="1:30" ht="18">
      <c r="B3" s="51"/>
      <c r="C3" s="52"/>
      <c r="D3" s="52"/>
      <c r="E3" s="52"/>
      <c r="F3" s="52"/>
      <c r="G3" s="52"/>
      <c r="H3" s="52"/>
      <c r="I3" s="53"/>
      <c r="J3" s="54"/>
      <c r="K3" s="54"/>
      <c r="L3" s="54"/>
      <c r="M3" s="53"/>
      <c r="N3" s="54"/>
      <c r="O3" s="54"/>
      <c r="P3" s="54"/>
      <c r="Q3" s="55"/>
      <c r="R3" s="56"/>
      <c r="S3" s="57"/>
      <c r="T3" s="57"/>
      <c r="U3" s="52"/>
      <c r="V3" s="52"/>
      <c r="W3" s="52"/>
      <c r="X3" s="52"/>
      <c r="Y3" s="58"/>
      <c r="Z3" s="232" t="s">
        <v>86</v>
      </c>
      <c r="AA3" s="232"/>
      <c r="AB3" s="232"/>
      <c r="AD3" s="190" t="s">
        <v>637</v>
      </c>
    </row>
    <row r="4" spans="1:30" s="61" customFormat="1" ht="3" customHeight="1">
      <c r="A4" s="59"/>
      <c r="B4" s="60"/>
      <c r="I4" s="62"/>
      <c r="J4" s="63"/>
      <c r="K4" s="63"/>
      <c r="L4" s="63"/>
      <c r="M4" s="62"/>
      <c r="N4" s="63"/>
      <c r="O4" s="63"/>
      <c r="P4" s="63"/>
      <c r="Q4" s="64"/>
      <c r="R4" s="65"/>
      <c r="S4" s="59"/>
      <c r="T4" s="59"/>
      <c r="Y4" s="66"/>
      <c r="Z4" s="232"/>
      <c r="AA4" s="232"/>
      <c r="AB4" s="232"/>
    </row>
    <row r="5" spans="1:30" s="61" customFormat="1" ht="15.75" customHeight="1">
      <c r="A5" s="59"/>
      <c r="B5" s="60"/>
      <c r="C5" s="233" t="s">
        <v>293</v>
      </c>
      <c r="D5" s="233"/>
      <c r="E5" s="234" t="s">
        <v>294</v>
      </c>
      <c r="F5" s="234"/>
      <c r="G5" s="234"/>
      <c r="H5" s="234"/>
      <c r="I5" s="235" t="s">
        <v>89</v>
      </c>
      <c r="J5" s="293" t="str">
        <f>IF(SUM(T17:W96)=0, "", SUM(T17:W96))</f>
        <v/>
      </c>
      <c r="K5" s="293"/>
      <c r="L5" s="293"/>
      <c r="M5" s="235" t="s">
        <v>89</v>
      </c>
      <c r="N5" s="290" t="str">
        <f>IFERROR((J5/J6), "")</f>
        <v/>
      </c>
      <c r="O5" s="290"/>
      <c r="P5" s="290"/>
      <c r="Q5" s="64"/>
      <c r="R5" s="65"/>
      <c r="S5" s="59"/>
      <c r="T5" s="59"/>
      <c r="Y5" s="66"/>
      <c r="Z5" s="232"/>
      <c r="AA5" s="232"/>
      <c r="AB5" s="232"/>
    </row>
    <row r="6" spans="1:30" s="61" customFormat="1" ht="15.75" customHeight="1">
      <c r="A6" s="59"/>
      <c r="B6" s="60"/>
      <c r="C6" s="233"/>
      <c r="D6" s="233"/>
      <c r="E6" s="238" t="s">
        <v>88</v>
      </c>
      <c r="F6" s="238"/>
      <c r="G6" s="238"/>
      <c r="H6" s="238"/>
      <c r="I6" s="235"/>
      <c r="J6" s="291" t="str">
        <f>IF('壹、清潔生產評估背景資訊'!$I$10="", "", '壹、清潔生產評估背景資訊'!$I$10)</f>
        <v/>
      </c>
      <c r="K6" s="291"/>
      <c r="L6" s="291"/>
      <c r="M6" s="235"/>
      <c r="N6" s="290"/>
      <c r="O6" s="290"/>
      <c r="P6" s="290"/>
      <c r="Q6" s="64"/>
      <c r="R6" s="65"/>
      <c r="S6" s="59"/>
      <c r="T6" s="59"/>
      <c r="Y6" s="66"/>
      <c r="Z6" s="232"/>
      <c r="AA6" s="232"/>
      <c r="AB6" s="232"/>
    </row>
    <row r="7" spans="1:30" s="61" customFormat="1" ht="4.5" customHeight="1">
      <c r="A7" s="59"/>
      <c r="B7" s="60"/>
      <c r="I7" s="62"/>
      <c r="J7" s="63"/>
      <c r="K7" s="63"/>
      <c r="L7" s="63"/>
      <c r="M7" s="62"/>
      <c r="N7" s="63"/>
      <c r="O7" s="63"/>
      <c r="P7" s="63"/>
      <c r="Q7" s="64"/>
      <c r="R7" s="65"/>
      <c r="S7" s="59"/>
      <c r="T7" s="59"/>
      <c r="Y7" s="66"/>
      <c r="Z7" s="232"/>
      <c r="AA7" s="232"/>
      <c r="AB7" s="232"/>
    </row>
    <row r="8" spans="1:30" s="71" customFormat="1" ht="14.25" customHeight="1">
      <c r="A8" s="67"/>
      <c r="B8" s="68"/>
      <c r="C8" s="240" t="s">
        <v>295</v>
      </c>
      <c r="D8" s="240"/>
      <c r="E8" s="240" t="s">
        <v>296</v>
      </c>
      <c r="F8" s="235" t="s">
        <v>93</v>
      </c>
      <c r="G8" s="70" t="s">
        <v>297</v>
      </c>
      <c r="H8" s="235" t="s">
        <v>95</v>
      </c>
      <c r="I8" s="240" t="s">
        <v>298</v>
      </c>
      <c r="J8" s="240"/>
      <c r="K8" s="240"/>
      <c r="L8" s="235" t="s">
        <v>89</v>
      </c>
      <c r="M8" s="245" t="str">
        <f>IF(N5="","",IF('壹、清潔生產評估背景資訊'!C8="硬板",IF($N$5&lt;=AE20,AF20,IF($N$5&lt;=AE21,AF21,IF($N$5&lt;=AE22,AF22,0))),IF('壹、清潔生產評估背景資訊'!C8="軟板",IF($N$5&lt;=AE23,AF23,IF($N$5&lt;=AE24,AF24,IF($N$5&lt;=AE25,AF25,0))),IF('壹、清潔生產評估背景資訊'!C8="HDI",IF($N$5&lt;=AE26,AF26,IF($N$5&lt;=AE27,AF27,IF($N$5&lt;=AE28,AF28,0))),""))))</f>
        <v/>
      </c>
      <c r="N8" s="235" t="s">
        <v>93</v>
      </c>
      <c r="O8" s="243" t="str">
        <f>IF(N5="", "",IF('壹、清潔生產評估背景資訊'!C8="硬板",IF($N$5&gt;AE22,0,$N$5),IF('壹、清潔生產評估背景資訊'!C8="軟板",IF($N$5&gt;AE25,0,$N$5),IF('壹、清潔生產評估背景資訊'!C8="HDI",IF($N$5&gt;AE28,0,$N$5),""))))</f>
        <v/>
      </c>
      <c r="P8" s="243"/>
      <c r="Q8" s="70" t="s">
        <v>97</v>
      </c>
      <c r="R8" s="243" t="str">
        <f>IF(N5="","",IF('壹、清潔生產評估背景資訊'!C8="硬板",IF($N$5&lt;=AE20, AE20, IF($N$5&lt;=AE21, AE21, IF($N$5&lt;=AE22, AE22, 0))),IF('壹、清潔生產評估背景資訊'!C8="軟板",IF($N$5&lt;=AE23, AE23, IF($N$5&lt;=AE24, AE24, IF($N$5&lt;=AE25, AE25, 0))),IF('壹、清潔生產評估背景資訊'!C8="HDI",IF($N$5&lt;=AE26, AE26, IF($N$5&lt;=AE27, AE27, IF($N$5&lt;=AE28, AE28, 0))), ""))))</f>
        <v/>
      </c>
      <c r="S8" s="243"/>
      <c r="T8" s="235" t="s">
        <v>95</v>
      </c>
      <c r="U8" s="240" t="s">
        <v>98</v>
      </c>
      <c r="V8" s="245" t="str">
        <f>IF(N5="","",IF('壹、清潔生產評估背景資訊'!C8="硬板",IF($N$5&lt;=AE20,AF20, IF($N$5&lt;=AE21, AF20, IF($N$5&lt;AE22, AF21,IF($N$5=AE22,AF22,IF($N$5&gt;AE22, 0))))),IF('壹、清潔生產評估背景資訊'!C8="軟板",IF($N$5&lt;=AE23,AF23, IF($N$5&lt;=AE24, AF23, IF($N$5&lt;AE25, AF24,IF($N$5=AE25,AF25,IF($N$5&gt;AE25, 0))))),IF('壹、清潔生產評估背景資訊'!C8="HDI",IF($N$5&lt;=AE26,AF26, IF($N$5&lt;=AE27, AF26,IF($N$5&lt;AE28, AF27,IF($N$5=AE28,AF28,IF($N$5&gt;AE28, 0))))),""))))</f>
        <v/>
      </c>
      <c r="W8" s="240" t="s">
        <v>97</v>
      </c>
      <c r="X8" s="245" t="str">
        <f>IF(N5="","",IF('壹、清潔生產評估背景資訊'!C8="硬板",IF($N$5&lt;=AE20,AF20, IF($N$5&lt;=AE21, AF21, IF($N$5&lt;=AE22, AF22,IF($N$5&gt;AE25, 0)))),IF('壹、清潔生產評估背景資訊'!C8="軟板",IF($N$5&lt;=AE23,AF23, IF($N$5&lt;=AE24, AF24, IF($N$5&lt;=AE25, AF25,IF($N$5&gt;AE25, 0)))),IF('壹、清潔生產評估背景資訊'!C8="HDI",IF($N$5&lt;=AE26,AF26, IF($N$5&lt;=AE27, AF27, IF($N$5&lt;=AE28, AF28,IF($N$5&gt;AE28, 0)))),""))))</f>
        <v/>
      </c>
      <c r="Y8" s="286" t="s">
        <v>299</v>
      </c>
      <c r="Z8" s="232"/>
      <c r="AA8" s="232"/>
      <c r="AB8" s="232"/>
      <c r="AC8" s="61"/>
    </row>
    <row r="9" spans="1:30" s="71" customFormat="1" ht="14.25" customHeight="1">
      <c r="A9" s="67"/>
      <c r="B9" s="68"/>
      <c r="C9" s="240"/>
      <c r="D9" s="240"/>
      <c r="E9" s="240"/>
      <c r="F9" s="235"/>
      <c r="G9" s="72" t="s">
        <v>300</v>
      </c>
      <c r="H9" s="235"/>
      <c r="I9" s="240"/>
      <c r="J9" s="240"/>
      <c r="K9" s="240"/>
      <c r="L9" s="235"/>
      <c r="M9" s="245"/>
      <c r="N9" s="235"/>
      <c r="O9" s="247" t="str">
        <f>IF(N5="","",IF('壹、清潔生產評估背景資訊'!C8="硬板",IF($N$5&lt;=AE20,AE20,IF($N$5&lt;=AE21,AE20,IF($N$5&lt;AE22,AE21,IF($N$5=AE22,AE22,0)))),IF('壹、清潔生產評估背景資訊'!C8="軟板",IF($N$5&lt;=AE23,AE23,IF($N$5&lt;=AE24,AE23,IF($N$5&lt;AE25,AE24,IF($N$5=AE25,AE25,0)))),IF('壹、清潔生產評估背景資訊'!C8="HDI",IF($N$5&lt;=AE26,AE26,IF($N$5&lt;=AE27,AE26,IF($N$5&lt;AE28,AE27,IF($N$5=AE28,AE28,0)))),""))))</f>
        <v/>
      </c>
      <c r="P9" s="247"/>
      <c r="Q9" s="72" t="s">
        <v>97</v>
      </c>
      <c r="R9" s="248" t="str">
        <f>IF(N5="","",IF('壹、清潔生產評估背景資訊'!C8="硬板",IF($N$5&lt;=AE20, AE20, IF($N$5&lt;=AE21, AE21, IF($N$5&lt;=AE22, AE22, 0))),IF('壹、清潔生產評估背景資訊'!C8="軟板",IF($N$5&lt;=AE23, AE23, IF($N$5&lt;=AE24, AE24, IF($N$5&lt;=AE25, AE25, 0))),IF('壹、清潔生產評估背景資訊'!C8="HDI",IF($N$5&lt;=AE26, AE26, IF($N$5&lt;=AE27, AE27, IF($N$5&lt;=AE28, AE28, 0))), ""))))</f>
        <v/>
      </c>
      <c r="S9" s="248"/>
      <c r="T9" s="235"/>
      <c r="U9" s="240"/>
      <c r="V9" s="245"/>
      <c r="W9" s="240"/>
      <c r="X9" s="245"/>
      <c r="Y9" s="286"/>
      <c r="Z9" s="232"/>
      <c r="AA9" s="232"/>
      <c r="AB9" s="232"/>
      <c r="AC9" s="61"/>
    </row>
    <row r="10" spans="1:30" s="71" customFormat="1" ht="5.0999999999999996" customHeight="1">
      <c r="A10" s="67"/>
      <c r="B10" s="68"/>
      <c r="C10" s="115"/>
      <c r="D10" s="115"/>
      <c r="E10" s="75"/>
      <c r="F10" s="116"/>
      <c r="G10" s="75"/>
      <c r="H10" s="116"/>
      <c r="I10" s="75"/>
      <c r="J10" s="75"/>
      <c r="K10" s="75"/>
      <c r="L10" s="116"/>
      <c r="M10" s="75"/>
      <c r="N10" s="116"/>
      <c r="O10" s="75"/>
      <c r="P10" s="75"/>
      <c r="Q10" s="75"/>
      <c r="R10" s="75"/>
      <c r="S10" s="75"/>
      <c r="T10" s="116"/>
      <c r="U10" s="75"/>
      <c r="V10" s="116"/>
      <c r="W10" s="75"/>
      <c r="X10" s="75"/>
      <c r="Y10" s="114"/>
      <c r="Z10" s="232"/>
      <c r="AA10" s="232"/>
      <c r="AB10" s="232"/>
      <c r="AC10" s="61"/>
    </row>
    <row r="11" spans="1:30" s="71" customFormat="1" ht="23.25" customHeight="1">
      <c r="A11" s="67"/>
      <c r="B11" s="73"/>
      <c r="C11" s="67"/>
      <c r="D11" s="292" t="s">
        <v>638</v>
      </c>
      <c r="E11" s="292"/>
      <c r="F11" s="292"/>
      <c r="G11" s="292"/>
      <c r="H11" s="292"/>
      <c r="I11" s="292"/>
      <c r="J11" s="74"/>
      <c r="K11" s="74"/>
      <c r="L11" s="75"/>
      <c r="M11" s="75"/>
      <c r="N11" s="75" t="s">
        <v>89</v>
      </c>
      <c r="O11" s="242" t="str">
        <f>IF(N5="","",IF('壹、清潔生產評估背景資訊'!C8="硬板",IF($N$5&lt;=AE20,AF20,IF($N$5&gt;AE22,0,IF($N$5=AE22,AF22,M8+((O8-R8)/(O9-R9))*(V8-X8)))),IF('壹、清潔生產評估背景資訊'!C8="軟板",IF($N$5&lt;=AE23,AF23,IF($N$5&gt;AE25,0,IF($N$5=AE25,AF25,M8+((O8-R8)/(O9-R9))*(V8-X8)))),IF('壹、清潔生產評估背景資訊'!C8="HDI",IF($N$5&lt;=AE26,AF26,IF($N$5&gt;AE28,0,IF($N$5=AE28,AF28,M8+((O8-R8)/(O9-R9))*(V8-X8)))),""))))</f>
        <v/>
      </c>
      <c r="P11" s="242"/>
      <c r="Q11" s="242"/>
      <c r="R11" s="242"/>
      <c r="S11" s="76"/>
      <c r="T11" s="77"/>
      <c r="U11" s="67"/>
      <c r="V11" s="67"/>
      <c r="Y11" s="117"/>
      <c r="Z11" s="232"/>
      <c r="AA11" s="232"/>
      <c r="AB11" s="232"/>
      <c r="AC11" s="61"/>
    </row>
    <row r="12" spans="1:30" s="67" customFormat="1" ht="49.9" customHeight="1">
      <c r="B12" s="73"/>
      <c r="D12" s="292"/>
      <c r="E12" s="292"/>
      <c r="F12" s="292"/>
      <c r="G12" s="292"/>
      <c r="H12" s="292"/>
      <c r="I12" s="292"/>
      <c r="J12" s="74"/>
      <c r="K12" s="74"/>
      <c r="L12" s="75"/>
      <c r="M12" s="75"/>
      <c r="N12" s="75"/>
      <c r="O12" s="75"/>
      <c r="P12" s="75"/>
      <c r="Q12" s="75"/>
      <c r="R12" s="75"/>
      <c r="S12" s="76"/>
      <c r="T12" s="77"/>
      <c r="Y12" s="118"/>
      <c r="Z12" s="232"/>
      <c r="AA12" s="232"/>
      <c r="AB12" s="232"/>
      <c r="AC12" s="59"/>
    </row>
    <row r="13" spans="1:30" s="61" customFormat="1" ht="6.75" customHeight="1">
      <c r="A13" s="59"/>
      <c r="B13" s="119"/>
      <c r="C13" s="120"/>
      <c r="D13" s="120"/>
      <c r="E13" s="120"/>
      <c r="F13" s="120"/>
      <c r="G13" s="120"/>
      <c r="H13" s="120"/>
      <c r="I13" s="121"/>
      <c r="J13" s="122"/>
      <c r="K13" s="122"/>
      <c r="L13" s="122"/>
      <c r="M13" s="121"/>
      <c r="N13" s="122"/>
      <c r="O13" s="122"/>
      <c r="P13" s="122"/>
      <c r="Q13" s="123"/>
      <c r="R13" s="124"/>
      <c r="S13" s="120"/>
      <c r="T13" s="120"/>
      <c r="U13" s="125"/>
      <c r="V13" s="125"/>
      <c r="W13" s="125"/>
      <c r="X13" s="125"/>
      <c r="Y13" s="126"/>
      <c r="Z13" s="232"/>
      <c r="AA13" s="232"/>
      <c r="AB13" s="232"/>
    </row>
    <row r="14" spans="1:30" ht="42" customHeight="1">
      <c r="B14" s="294" t="s">
        <v>301</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row>
    <row r="15" spans="1:30" s="69" customFormat="1" ht="16.5" customHeight="1">
      <c r="A15" s="75"/>
      <c r="B15" s="287" t="s">
        <v>302</v>
      </c>
      <c r="C15" s="287"/>
      <c r="D15" s="287" t="s">
        <v>303</v>
      </c>
      <c r="E15" s="287"/>
      <c r="F15" s="287" t="s">
        <v>304</v>
      </c>
      <c r="G15" s="287"/>
      <c r="H15" s="287"/>
      <c r="I15" s="287"/>
      <c r="J15" s="287"/>
      <c r="K15" s="287"/>
      <c r="L15" s="287" t="s">
        <v>305</v>
      </c>
      <c r="M15" s="287"/>
      <c r="N15" s="287"/>
      <c r="O15" s="287" t="s">
        <v>306</v>
      </c>
      <c r="P15" s="287"/>
      <c r="Q15" s="287"/>
      <c r="R15" s="287"/>
      <c r="S15" s="287"/>
      <c r="T15" s="287"/>
      <c r="U15" s="287"/>
      <c r="V15" s="287"/>
      <c r="W15" s="287"/>
      <c r="X15" s="295" t="s">
        <v>632</v>
      </c>
      <c r="Y15" s="295"/>
      <c r="Z15" s="295"/>
      <c r="AA15" s="295"/>
      <c r="AB15" s="295"/>
    </row>
    <row r="16" spans="1:30" s="69" customFormat="1" ht="27.75" customHeight="1">
      <c r="A16" s="75"/>
      <c r="B16" s="287"/>
      <c r="C16" s="287"/>
      <c r="D16" s="127" t="s">
        <v>307</v>
      </c>
      <c r="E16" s="128" t="s">
        <v>308</v>
      </c>
      <c r="F16" s="287" t="s">
        <v>309</v>
      </c>
      <c r="G16" s="287"/>
      <c r="H16" s="287" t="s">
        <v>310</v>
      </c>
      <c r="I16" s="287"/>
      <c r="J16" s="287" t="s">
        <v>311</v>
      </c>
      <c r="K16" s="287"/>
      <c r="L16" s="287" t="s">
        <v>312</v>
      </c>
      <c r="M16" s="287"/>
      <c r="N16" s="287"/>
      <c r="O16" s="288" t="s">
        <v>313</v>
      </c>
      <c r="P16" s="288"/>
      <c r="Q16" s="288"/>
      <c r="R16" s="288" t="s">
        <v>314</v>
      </c>
      <c r="S16" s="288"/>
      <c r="T16" s="289" t="s">
        <v>315</v>
      </c>
      <c r="U16" s="289"/>
      <c r="V16" s="289"/>
      <c r="W16" s="289"/>
      <c r="X16" s="295"/>
      <c r="Y16" s="295"/>
      <c r="Z16" s="295"/>
      <c r="AA16" s="295"/>
      <c r="AB16" s="295"/>
    </row>
    <row r="17" spans="2:32" ht="23.1" customHeight="1">
      <c r="B17" s="250">
        <v>1</v>
      </c>
      <c r="C17" s="250"/>
      <c r="D17" s="184"/>
      <c r="E17" s="184"/>
      <c r="F17" s="281"/>
      <c r="G17" s="281"/>
      <c r="H17" s="281"/>
      <c r="I17" s="281"/>
      <c r="J17" s="281"/>
      <c r="K17" s="281"/>
      <c r="L17" s="282"/>
      <c r="M17" s="282"/>
      <c r="N17" s="282"/>
      <c r="O17" s="283"/>
      <c r="P17" s="283"/>
      <c r="Q17" s="283"/>
      <c r="R17" s="253"/>
      <c r="S17" s="253"/>
      <c r="T17" s="284" t="str">
        <f>IF(R17="t",L17*O17*1000,IF(R17="kg",L17*O17," "))</f>
        <v xml:space="preserve"> </v>
      </c>
      <c r="U17" s="284"/>
      <c r="V17" s="284"/>
      <c r="W17" s="284"/>
      <c r="X17" s="285"/>
      <c r="Y17" s="285"/>
      <c r="Z17" s="285"/>
      <c r="AA17" s="285"/>
      <c r="AB17" s="285"/>
    </row>
    <row r="18" spans="2:32" ht="23.1" customHeight="1" thickBot="1">
      <c r="B18" s="250">
        <v>2</v>
      </c>
      <c r="C18" s="250"/>
      <c r="D18" s="184"/>
      <c r="E18" s="184"/>
      <c r="F18" s="281"/>
      <c r="G18" s="281"/>
      <c r="H18" s="281"/>
      <c r="I18" s="281"/>
      <c r="J18" s="281"/>
      <c r="K18" s="281"/>
      <c r="L18" s="282"/>
      <c r="M18" s="282"/>
      <c r="N18" s="282"/>
      <c r="O18" s="283"/>
      <c r="P18" s="283"/>
      <c r="Q18" s="283"/>
      <c r="R18" s="253"/>
      <c r="S18" s="253"/>
      <c r="T18" s="284" t="str">
        <f t="shared" ref="T18:T71" si="0">IF(R18="t",L18*O18*1000,IF(R18="kg",L18*O18," "))</f>
        <v xml:space="preserve"> </v>
      </c>
      <c r="U18" s="284"/>
      <c r="V18" s="284"/>
      <c r="W18" s="284"/>
      <c r="X18" s="285"/>
      <c r="Y18" s="285"/>
      <c r="Z18" s="285"/>
      <c r="AA18" s="285"/>
      <c r="AB18" s="285"/>
    </row>
    <row r="19" spans="2:32" ht="23.1" customHeight="1">
      <c r="B19" s="250">
        <v>3</v>
      </c>
      <c r="C19" s="250"/>
      <c r="D19" s="184"/>
      <c r="E19" s="184"/>
      <c r="F19" s="281"/>
      <c r="G19" s="281"/>
      <c r="H19" s="281"/>
      <c r="I19" s="281"/>
      <c r="J19" s="281"/>
      <c r="K19" s="281"/>
      <c r="L19" s="282"/>
      <c r="M19" s="282"/>
      <c r="N19" s="282"/>
      <c r="O19" s="283"/>
      <c r="P19" s="283"/>
      <c r="Q19" s="283"/>
      <c r="R19" s="253"/>
      <c r="S19" s="253"/>
      <c r="T19" s="284" t="str">
        <f t="shared" si="0"/>
        <v xml:space="preserve"> </v>
      </c>
      <c r="U19" s="284"/>
      <c r="V19" s="284"/>
      <c r="W19" s="284"/>
      <c r="X19" s="285"/>
      <c r="Y19" s="285"/>
      <c r="Z19" s="285"/>
      <c r="AA19" s="285"/>
      <c r="AB19" s="285"/>
      <c r="AD19" s="107" t="s">
        <v>110</v>
      </c>
      <c r="AE19" s="108" t="s">
        <v>111</v>
      </c>
      <c r="AF19" s="109" t="s">
        <v>112</v>
      </c>
    </row>
    <row r="20" spans="2:32" ht="23.1" customHeight="1">
      <c r="B20" s="250">
        <v>4</v>
      </c>
      <c r="C20" s="250"/>
      <c r="D20" s="184"/>
      <c r="E20" s="184"/>
      <c r="F20" s="281"/>
      <c r="G20" s="281"/>
      <c r="H20" s="281"/>
      <c r="I20" s="281"/>
      <c r="J20" s="281"/>
      <c r="K20" s="281"/>
      <c r="L20" s="282"/>
      <c r="M20" s="282"/>
      <c r="N20" s="282"/>
      <c r="O20" s="283"/>
      <c r="P20" s="283"/>
      <c r="Q20" s="283"/>
      <c r="R20" s="253"/>
      <c r="S20" s="253"/>
      <c r="T20" s="284" t="str">
        <f t="shared" si="0"/>
        <v xml:space="preserve"> </v>
      </c>
      <c r="U20" s="284"/>
      <c r="V20" s="284"/>
      <c r="W20" s="284"/>
      <c r="X20" s="285"/>
      <c r="Y20" s="285"/>
      <c r="Z20" s="285"/>
      <c r="AA20" s="285"/>
      <c r="AB20" s="285"/>
      <c r="AD20" s="273" t="s">
        <v>114</v>
      </c>
      <c r="AE20" s="85">
        <v>1.36</v>
      </c>
      <c r="AF20" s="110">
        <v>4</v>
      </c>
    </row>
    <row r="21" spans="2:32" ht="23.1" customHeight="1">
      <c r="B21" s="250">
        <v>5</v>
      </c>
      <c r="C21" s="250"/>
      <c r="D21" s="184"/>
      <c r="E21" s="184"/>
      <c r="F21" s="281"/>
      <c r="G21" s="281"/>
      <c r="H21" s="281"/>
      <c r="I21" s="281"/>
      <c r="J21" s="281"/>
      <c r="K21" s="281"/>
      <c r="L21" s="282"/>
      <c r="M21" s="282"/>
      <c r="N21" s="282"/>
      <c r="O21" s="283"/>
      <c r="P21" s="283"/>
      <c r="Q21" s="283"/>
      <c r="R21" s="253"/>
      <c r="S21" s="253"/>
      <c r="T21" s="284" t="str">
        <f t="shared" si="0"/>
        <v xml:space="preserve"> </v>
      </c>
      <c r="U21" s="284"/>
      <c r="V21" s="284"/>
      <c r="W21" s="284"/>
      <c r="X21" s="285"/>
      <c r="Y21" s="285"/>
      <c r="Z21" s="285"/>
      <c r="AA21" s="285"/>
      <c r="AB21" s="285"/>
      <c r="AD21" s="273"/>
      <c r="AE21" s="85">
        <v>1.79</v>
      </c>
      <c r="AF21" s="110">
        <v>2</v>
      </c>
    </row>
    <row r="22" spans="2:32" ht="23.1" customHeight="1">
      <c r="B22" s="250">
        <v>6</v>
      </c>
      <c r="C22" s="250"/>
      <c r="D22" s="184"/>
      <c r="E22" s="184"/>
      <c r="F22" s="281"/>
      <c r="G22" s="281"/>
      <c r="H22" s="281"/>
      <c r="I22" s="281"/>
      <c r="J22" s="281"/>
      <c r="K22" s="281"/>
      <c r="L22" s="282"/>
      <c r="M22" s="282"/>
      <c r="N22" s="282"/>
      <c r="O22" s="283"/>
      <c r="P22" s="283"/>
      <c r="Q22" s="283"/>
      <c r="R22" s="253"/>
      <c r="S22" s="253"/>
      <c r="T22" s="284" t="str">
        <f t="shared" si="0"/>
        <v xml:space="preserve"> </v>
      </c>
      <c r="U22" s="284"/>
      <c r="V22" s="284"/>
      <c r="W22" s="284"/>
      <c r="X22" s="285"/>
      <c r="Y22" s="285"/>
      <c r="Z22" s="285"/>
      <c r="AA22" s="285"/>
      <c r="AB22" s="285"/>
      <c r="AD22" s="273"/>
      <c r="AE22" s="85">
        <v>2.2200000000000002</v>
      </c>
      <c r="AF22" s="110">
        <v>1</v>
      </c>
    </row>
    <row r="23" spans="2:32" ht="23.1" customHeight="1">
      <c r="B23" s="250">
        <v>7</v>
      </c>
      <c r="C23" s="250"/>
      <c r="D23" s="184"/>
      <c r="E23" s="184"/>
      <c r="F23" s="281"/>
      <c r="G23" s="281"/>
      <c r="H23" s="281"/>
      <c r="I23" s="281"/>
      <c r="J23" s="281"/>
      <c r="K23" s="281"/>
      <c r="L23" s="282"/>
      <c r="M23" s="282"/>
      <c r="N23" s="282"/>
      <c r="O23" s="283"/>
      <c r="P23" s="283"/>
      <c r="Q23" s="283"/>
      <c r="R23" s="253"/>
      <c r="S23" s="253"/>
      <c r="T23" s="284" t="str">
        <f t="shared" si="0"/>
        <v xml:space="preserve"> </v>
      </c>
      <c r="U23" s="284"/>
      <c r="V23" s="284"/>
      <c r="W23" s="284"/>
      <c r="X23" s="285"/>
      <c r="Y23" s="285"/>
      <c r="Z23" s="285"/>
      <c r="AA23" s="285"/>
      <c r="AB23" s="285"/>
      <c r="AD23" s="273" t="s">
        <v>116</v>
      </c>
      <c r="AE23" s="85">
        <v>2.94</v>
      </c>
      <c r="AF23" s="110">
        <v>4</v>
      </c>
    </row>
    <row r="24" spans="2:32" ht="23.1" customHeight="1">
      <c r="B24" s="250">
        <v>8</v>
      </c>
      <c r="C24" s="250"/>
      <c r="D24" s="184"/>
      <c r="E24" s="184"/>
      <c r="F24" s="281"/>
      <c r="G24" s="281"/>
      <c r="H24" s="281"/>
      <c r="I24" s="281"/>
      <c r="J24" s="281"/>
      <c r="K24" s="281"/>
      <c r="L24" s="282"/>
      <c r="M24" s="282"/>
      <c r="N24" s="282"/>
      <c r="O24" s="283"/>
      <c r="P24" s="283"/>
      <c r="Q24" s="283"/>
      <c r="R24" s="253"/>
      <c r="S24" s="253"/>
      <c r="T24" s="284" t="str">
        <f t="shared" si="0"/>
        <v xml:space="preserve"> </v>
      </c>
      <c r="U24" s="284"/>
      <c r="V24" s="284"/>
      <c r="W24" s="284"/>
      <c r="X24" s="285"/>
      <c r="Y24" s="285"/>
      <c r="Z24" s="285"/>
      <c r="AA24" s="285"/>
      <c r="AB24" s="285"/>
      <c r="AD24" s="273"/>
      <c r="AE24" s="85">
        <v>4.18</v>
      </c>
      <c r="AF24" s="110">
        <v>2</v>
      </c>
    </row>
    <row r="25" spans="2:32" ht="23.1" customHeight="1">
      <c r="B25" s="250">
        <v>9</v>
      </c>
      <c r="C25" s="250"/>
      <c r="D25" s="184"/>
      <c r="E25" s="184"/>
      <c r="F25" s="281"/>
      <c r="G25" s="281"/>
      <c r="H25" s="281"/>
      <c r="I25" s="281"/>
      <c r="J25" s="281"/>
      <c r="K25" s="281"/>
      <c r="L25" s="282"/>
      <c r="M25" s="282"/>
      <c r="N25" s="282"/>
      <c r="O25" s="283"/>
      <c r="P25" s="283"/>
      <c r="Q25" s="283"/>
      <c r="R25" s="253"/>
      <c r="S25" s="253"/>
      <c r="T25" s="284" t="str">
        <f t="shared" si="0"/>
        <v xml:space="preserve"> </v>
      </c>
      <c r="U25" s="284"/>
      <c r="V25" s="284"/>
      <c r="W25" s="284"/>
      <c r="X25" s="285"/>
      <c r="Y25" s="285"/>
      <c r="Z25" s="285"/>
      <c r="AA25" s="285"/>
      <c r="AB25" s="285"/>
      <c r="AD25" s="273"/>
      <c r="AE25" s="85">
        <v>5.42</v>
      </c>
      <c r="AF25" s="110">
        <v>1</v>
      </c>
    </row>
    <row r="26" spans="2:32" ht="23.1" customHeight="1" thickBot="1">
      <c r="B26" s="250">
        <v>10</v>
      </c>
      <c r="C26" s="250"/>
      <c r="D26" s="184"/>
      <c r="E26" s="184"/>
      <c r="F26" s="281"/>
      <c r="G26" s="281"/>
      <c r="H26" s="281"/>
      <c r="I26" s="281"/>
      <c r="J26" s="281"/>
      <c r="K26" s="281"/>
      <c r="L26" s="282"/>
      <c r="M26" s="282"/>
      <c r="N26" s="282"/>
      <c r="O26" s="283"/>
      <c r="P26" s="283"/>
      <c r="Q26" s="283"/>
      <c r="R26" s="253"/>
      <c r="S26" s="253"/>
      <c r="T26" s="284" t="str">
        <f t="shared" si="0"/>
        <v xml:space="preserve"> </v>
      </c>
      <c r="U26" s="284"/>
      <c r="V26" s="284"/>
      <c r="W26" s="284"/>
      <c r="X26" s="285"/>
      <c r="Y26" s="285"/>
      <c r="Z26" s="285"/>
      <c r="AA26" s="285"/>
      <c r="AB26" s="285"/>
      <c r="AD26" s="277" t="s">
        <v>117</v>
      </c>
      <c r="AE26" s="85">
        <v>2.68</v>
      </c>
      <c r="AF26" s="110">
        <v>4</v>
      </c>
    </row>
    <row r="27" spans="2:32" ht="23.1" customHeight="1" thickBot="1">
      <c r="B27" s="250">
        <v>11</v>
      </c>
      <c r="C27" s="250"/>
      <c r="D27" s="184"/>
      <c r="E27" s="184"/>
      <c r="F27" s="281"/>
      <c r="G27" s="281"/>
      <c r="H27" s="281"/>
      <c r="I27" s="281"/>
      <c r="J27" s="281"/>
      <c r="K27" s="281"/>
      <c r="L27" s="282"/>
      <c r="M27" s="282"/>
      <c r="N27" s="282"/>
      <c r="O27" s="283"/>
      <c r="P27" s="283"/>
      <c r="Q27" s="283"/>
      <c r="R27" s="253"/>
      <c r="S27" s="253"/>
      <c r="T27" s="284" t="str">
        <f t="shared" si="0"/>
        <v xml:space="preserve"> </v>
      </c>
      <c r="U27" s="284"/>
      <c r="V27" s="284"/>
      <c r="W27" s="284"/>
      <c r="X27" s="285"/>
      <c r="Y27" s="285"/>
      <c r="Z27" s="285"/>
      <c r="AA27" s="285"/>
      <c r="AB27" s="285"/>
      <c r="AD27" s="277"/>
      <c r="AE27" s="85">
        <v>2.97</v>
      </c>
      <c r="AF27" s="110">
        <v>2</v>
      </c>
    </row>
    <row r="28" spans="2:32" ht="23.1" customHeight="1" thickBot="1">
      <c r="B28" s="250">
        <v>12</v>
      </c>
      <c r="C28" s="250"/>
      <c r="D28" s="184"/>
      <c r="E28" s="184"/>
      <c r="F28" s="281"/>
      <c r="G28" s="281"/>
      <c r="H28" s="281"/>
      <c r="I28" s="281"/>
      <c r="J28" s="281"/>
      <c r="K28" s="281"/>
      <c r="L28" s="282"/>
      <c r="M28" s="282"/>
      <c r="N28" s="282"/>
      <c r="O28" s="283"/>
      <c r="P28" s="283"/>
      <c r="Q28" s="283"/>
      <c r="R28" s="253"/>
      <c r="S28" s="253"/>
      <c r="T28" s="284" t="str">
        <f t="shared" si="0"/>
        <v xml:space="preserve"> </v>
      </c>
      <c r="U28" s="284"/>
      <c r="V28" s="284"/>
      <c r="W28" s="284"/>
      <c r="X28" s="285"/>
      <c r="Y28" s="285"/>
      <c r="Z28" s="285"/>
      <c r="AA28" s="285"/>
      <c r="AB28" s="285"/>
      <c r="AD28" s="277"/>
      <c r="AE28" s="112">
        <v>3.26</v>
      </c>
      <c r="AF28" s="110">
        <v>1</v>
      </c>
    </row>
    <row r="29" spans="2:32" ht="23.1" customHeight="1">
      <c r="B29" s="250">
        <v>13</v>
      </c>
      <c r="C29" s="250"/>
      <c r="D29" s="184"/>
      <c r="E29" s="184"/>
      <c r="F29" s="281"/>
      <c r="G29" s="281"/>
      <c r="H29" s="281"/>
      <c r="I29" s="281"/>
      <c r="J29" s="281"/>
      <c r="K29" s="281"/>
      <c r="L29" s="282"/>
      <c r="M29" s="282"/>
      <c r="N29" s="282"/>
      <c r="O29" s="283"/>
      <c r="P29" s="283"/>
      <c r="Q29" s="283"/>
      <c r="R29" s="253"/>
      <c r="S29" s="253"/>
      <c r="T29" s="284" t="str">
        <f t="shared" si="0"/>
        <v xml:space="preserve"> </v>
      </c>
      <c r="U29" s="284"/>
      <c r="V29" s="284"/>
      <c r="W29" s="284"/>
      <c r="X29" s="285"/>
      <c r="Y29" s="285"/>
      <c r="Z29" s="285"/>
      <c r="AA29" s="285"/>
      <c r="AB29" s="285"/>
    </row>
    <row r="30" spans="2:32" ht="23.1" customHeight="1">
      <c r="B30" s="250">
        <v>14</v>
      </c>
      <c r="C30" s="250"/>
      <c r="D30" s="184"/>
      <c r="E30" s="184"/>
      <c r="F30" s="281"/>
      <c r="G30" s="281"/>
      <c r="H30" s="281"/>
      <c r="I30" s="281"/>
      <c r="J30" s="281"/>
      <c r="K30" s="281"/>
      <c r="L30" s="282"/>
      <c r="M30" s="282"/>
      <c r="N30" s="282"/>
      <c r="O30" s="283"/>
      <c r="P30" s="283"/>
      <c r="Q30" s="283"/>
      <c r="R30" s="253"/>
      <c r="S30" s="253"/>
      <c r="T30" s="284" t="str">
        <f t="shared" si="0"/>
        <v xml:space="preserve"> </v>
      </c>
      <c r="U30" s="284"/>
      <c r="V30" s="284"/>
      <c r="W30" s="284"/>
      <c r="X30" s="285"/>
      <c r="Y30" s="285"/>
      <c r="Z30" s="285"/>
      <c r="AA30" s="285"/>
      <c r="AB30" s="285"/>
    </row>
    <row r="31" spans="2:32" ht="23.1" customHeight="1">
      <c r="B31" s="250">
        <v>15</v>
      </c>
      <c r="C31" s="250"/>
      <c r="D31" s="184"/>
      <c r="E31" s="184"/>
      <c r="F31" s="281"/>
      <c r="G31" s="281"/>
      <c r="H31" s="281"/>
      <c r="I31" s="281"/>
      <c r="J31" s="281"/>
      <c r="K31" s="281"/>
      <c r="L31" s="282"/>
      <c r="M31" s="282"/>
      <c r="N31" s="282"/>
      <c r="O31" s="283"/>
      <c r="P31" s="283"/>
      <c r="Q31" s="283"/>
      <c r="R31" s="253"/>
      <c r="S31" s="253"/>
      <c r="T31" s="284" t="str">
        <f t="shared" si="0"/>
        <v xml:space="preserve"> </v>
      </c>
      <c r="U31" s="284"/>
      <c r="V31" s="284"/>
      <c r="W31" s="284"/>
      <c r="X31" s="285"/>
      <c r="Y31" s="285"/>
      <c r="Z31" s="285"/>
      <c r="AA31" s="285"/>
      <c r="AB31" s="285"/>
    </row>
    <row r="32" spans="2:32" ht="23.1" customHeight="1">
      <c r="B32" s="250">
        <v>16</v>
      </c>
      <c r="C32" s="250"/>
      <c r="D32" s="184"/>
      <c r="E32" s="184"/>
      <c r="F32" s="281"/>
      <c r="G32" s="281"/>
      <c r="H32" s="281"/>
      <c r="I32" s="281"/>
      <c r="J32" s="281"/>
      <c r="K32" s="281"/>
      <c r="L32" s="282"/>
      <c r="M32" s="282"/>
      <c r="N32" s="282"/>
      <c r="O32" s="283"/>
      <c r="P32" s="283"/>
      <c r="Q32" s="283"/>
      <c r="R32" s="253"/>
      <c r="S32" s="253"/>
      <c r="T32" s="284" t="str">
        <f t="shared" si="0"/>
        <v xml:space="preserve"> </v>
      </c>
      <c r="U32" s="284"/>
      <c r="V32" s="284"/>
      <c r="W32" s="284"/>
      <c r="X32" s="285"/>
      <c r="Y32" s="285"/>
      <c r="Z32" s="285"/>
      <c r="AA32" s="285"/>
      <c r="AB32" s="285"/>
    </row>
    <row r="33" spans="2:28" ht="23.1" customHeight="1">
      <c r="B33" s="250">
        <v>17</v>
      </c>
      <c r="C33" s="250"/>
      <c r="D33" s="184"/>
      <c r="E33" s="184"/>
      <c r="F33" s="281"/>
      <c r="G33" s="281"/>
      <c r="H33" s="281"/>
      <c r="I33" s="281"/>
      <c r="J33" s="281"/>
      <c r="K33" s="281"/>
      <c r="L33" s="282"/>
      <c r="M33" s="282"/>
      <c r="N33" s="282"/>
      <c r="O33" s="283"/>
      <c r="P33" s="283"/>
      <c r="Q33" s="283"/>
      <c r="R33" s="253"/>
      <c r="S33" s="253"/>
      <c r="T33" s="284" t="str">
        <f t="shared" si="0"/>
        <v xml:space="preserve"> </v>
      </c>
      <c r="U33" s="284"/>
      <c r="V33" s="284"/>
      <c r="W33" s="284"/>
      <c r="X33" s="285"/>
      <c r="Y33" s="285"/>
      <c r="Z33" s="285"/>
      <c r="AA33" s="285"/>
      <c r="AB33" s="285"/>
    </row>
    <row r="34" spans="2:28" ht="23.1" customHeight="1">
      <c r="B34" s="250">
        <v>18</v>
      </c>
      <c r="C34" s="250"/>
      <c r="D34" s="184"/>
      <c r="E34" s="184"/>
      <c r="F34" s="281"/>
      <c r="G34" s="281"/>
      <c r="H34" s="281"/>
      <c r="I34" s="281"/>
      <c r="J34" s="281"/>
      <c r="K34" s="281"/>
      <c r="L34" s="282"/>
      <c r="M34" s="282"/>
      <c r="N34" s="282"/>
      <c r="O34" s="283"/>
      <c r="P34" s="283"/>
      <c r="Q34" s="283"/>
      <c r="R34" s="253"/>
      <c r="S34" s="253"/>
      <c r="T34" s="284" t="str">
        <f t="shared" si="0"/>
        <v xml:space="preserve"> </v>
      </c>
      <c r="U34" s="284"/>
      <c r="V34" s="284"/>
      <c r="W34" s="284"/>
      <c r="X34" s="285"/>
      <c r="Y34" s="285"/>
      <c r="Z34" s="285"/>
      <c r="AA34" s="285"/>
      <c r="AB34" s="285"/>
    </row>
    <row r="35" spans="2:28" ht="23.1" customHeight="1">
      <c r="B35" s="250">
        <v>19</v>
      </c>
      <c r="C35" s="250"/>
      <c r="D35" s="184"/>
      <c r="E35" s="184"/>
      <c r="F35" s="281"/>
      <c r="G35" s="281"/>
      <c r="H35" s="281"/>
      <c r="I35" s="281"/>
      <c r="J35" s="281"/>
      <c r="K35" s="281"/>
      <c r="L35" s="282"/>
      <c r="M35" s="282"/>
      <c r="N35" s="282"/>
      <c r="O35" s="283"/>
      <c r="P35" s="283"/>
      <c r="Q35" s="283"/>
      <c r="R35" s="253"/>
      <c r="S35" s="253"/>
      <c r="T35" s="284" t="str">
        <f t="shared" si="0"/>
        <v xml:space="preserve"> </v>
      </c>
      <c r="U35" s="284"/>
      <c r="V35" s="284"/>
      <c r="W35" s="284"/>
      <c r="X35" s="285"/>
      <c r="Y35" s="285"/>
      <c r="Z35" s="285"/>
      <c r="AA35" s="285"/>
      <c r="AB35" s="285"/>
    </row>
    <row r="36" spans="2:28" ht="23.1" customHeight="1">
      <c r="B36" s="250">
        <v>20</v>
      </c>
      <c r="C36" s="250"/>
      <c r="D36" s="184"/>
      <c r="E36" s="184"/>
      <c r="F36" s="281"/>
      <c r="G36" s="281"/>
      <c r="H36" s="281"/>
      <c r="I36" s="281"/>
      <c r="J36" s="281"/>
      <c r="K36" s="281"/>
      <c r="L36" s="282"/>
      <c r="M36" s="282"/>
      <c r="N36" s="282"/>
      <c r="O36" s="283"/>
      <c r="P36" s="283"/>
      <c r="Q36" s="283"/>
      <c r="R36" s="253"/>
      <c r="S36" s="253"/>
      <c r="T36" s="284" t="str">
        <f t="shared" si="0"/>
        <v xml:space="preserve"> </v>
      </c>
      <c r="U36" s="284"/>
      <c r="V36" s="284"/>
      <c r="W36" s="284"/>
      <c r="X36" s="285"/>
      <c r="Y36" s="285"/>
      <c r="Z36" s="285"/>
      <c r="AA36" s="285"/>
      <c r="AB36" s="285"/>
    </row>
    <row r="37" spans="2:28" ht="23.1" customHeight="1">
      <c r="B37" s="250">
        <v>21</v>
      </c>
      <c r="C37" s="250"/>
      <c r="D37" s="184"/>
      <c r="E37" s="184"/>
      <c r="F37" s="281"/>
      <c r="G37" s="281"/>
      <c r="H37" s="281"/>
      <c r="I37" s="281"/>
      <c r="J37" s="281"/>
      <c r="K37" s="281"/>
      <c r="L37" s="282"/>
      <c r="M37" s="282"/>
      <c r="N37" s="282"/>
      <c r="O37" s="283"/>
      <c r="P37" s="283"/>
      <c r="Q37" s="283"/>
      <c r="R37" s="253"/>
      <c r="S37" s="253"/>
      <c r="T37" s="284" t="str">
        <f t="shared" si="0"/>
        <v xml:space="preserve"> </v>
      </c>
      <c r="U37" s="284"/>
      <c r="V37" s="284"/>
      <c r="W37" s="284"/>
      <c r="X37" s="285"/>
      <c r="Y37" s="285"/>
      <c r="Z37" s="285"/>
      <c r="AA37" s="285"/>
      <c r="AB37" s="285"/>
    </row>
    <row r="38" spans="2:28" ht="23.1" customHeight="1">
      <c r="B38" s="250">
        <v>22</v>
      </c>
      <c r="C38" s="250"/>
      <c r="D38" s="184"/>
      <c r="E38" s="184"/>
      <c r="F38" s="281"/>
      <c r="G38" s="281"/>
      <c r="H38" s="281"/>
      <c r="I38" s="281"/>
      <c r="J38" s="281"/>
      <c r="K38" s="281"/>
      <c r="L38" s="282"/>
      <c r="M38" s="282"/>
      <c r="N38" s="282"/>
      <c r="O38" s="283"/>
      <c r="P38" s="283"/>
      <c r="Q38" s="283"/>
      <c r="R38" s="253"/>
      <c r="S38" s="253"/>
      <c r="T38" s="284" t="str">
        <f t="shared" si="0"/>
        <v xml:space="preserve"> </v>
      </c>
      <c r="U38" s="284"/>
      <c r="V38" s="284"/>
      <c r="W38" s="284"/>
      <c r="X38" s="285"/>
      <c r="Y38" s="285"/>
      <c r="Z38" s="285"/>
      <c r="AA38" s="285"/>
      <c r="AB38" s="285"/>
    </row>
    <row r="39" spans="2:28" ht="23.1" customHeight="1">
      <c r="B39" s="250">
        <v>23</v>
      </c>
      <c r="C39" s="250"/>
      <c r="D39" s="184"/>
      <c r="E39" s="184"/>
      <c r="F39" s="281"/>
      <c r="G39" s="281"/>
      <c r="H39" s="281"/>
      <c r="I39" s="281"/>
      <c r="J39" s="281"/>
      <c r="K39" s="281"/>
      <c r="L39" s="282"/>
      <c r="M39" s="282"/>
      <c r="N39" s="282"/>
      <c r="O39" s="283"/>
      <c r="P39" s="283"/>
      <c r="Q39" s="283"/>
      <c r="R39" s="253"/>
      <c r="S39" s="253"/>
      <c r="T39" s="284" t="str">
        <f t="shared" si="0"/>
        <v xml:space="preserve"> </v>
      </c>
      <c r="U39" s="284"/>
      <c r="V39" s="284"/>
      <c r="W39" s="284"/>
      <c r="X39" s="285"/>
      <c r="Y39" s="285"/>
      <c r="Z39" s="285"/>
      <c r="AA39" s="285"/>
      <c r="AB39" s="285"/>
    </row>
    <row r="40" spans="2:28" ht="23.1" customHeight="1">
      <c r="B40" s="250">
        <v>24</v>
      </c>
      <c r="C40" s="250"/>
      <c r="D40" s="184"/>
      <c r="E40" s="184"/>
      <c r="F40" s="281"/>
      <c r="G40" s="281"/>
      <c r="H40" s="281"/>
      <c r="I40" s="281"/>
      <c r="J40" s="281"/>
      <c r="K40" s="281"/>
      <c r="L40" s="282"/>
      <c r="M40" s="282"/>
      <c r="N40" s="282"/>
      <c r="O40" s="283"/>
      <c r="P40" s="283"/>
      <c r="Q40" s="283"/>
      <c r="R40" s="253"/>
      <c r="S40" s="253"/>
      <c r="T40" s="284" t="str">
        <f t="shared" si="0"/>
        <v xml:space="preserve"> </v>
      </c>
      <c r="U40" s="284"/>
      <c r="V40" s="284"/>
      <c r="W40" s="284"/>
      <c r="X40" s="285"/>
      <c r="Y40" s="285"/>
      <c r="Z40" s="285"/>
      <c r="AA40" s="285"/>
      <c r="AB40" s="285"/>
    </row>
    <row r="41" spans="2:28" ht="23.1" customHeight="1">
      <c r="B41" s="250">
        <v>25</v>
      </c>
      <c r="C41" s="250"/>
      <c r="D41" s="184"/>
      <c r="E41" s="184"/>
      <c r="F41" s="281"/>
      <c r="G41" s="281"/>
      <c r="H41" s="281"/>
      <c r="I41" s="281"/>
      <c r="J41" s="281"/>
      <c r="K41" s="281"/>
      <c r="L41" s="282"/>
      <c r="M41" s="282"/>
      <c r="N41" s="282"/>
      <c r="O41" s="283"/>
      <c r="P41" s="283"/>
      <c r="Q41" s="283"/>
      <c r="R41" s="253"/>
      <c r="S41" s="253"/>
      <c r="T41" s="284" t="str">
        <f t="shared" si="0"/>
        <v xml:space="preserve"> </v>
      </c>
      <c r="U41" s="284"/>
      <c r="V41" s="284"/>
      <c r="W41" s="284"/>
      <c r="X41" s="285"/>
      <c r="Y41" s="285"/>
      <c r="Z41" s="285"/>
      <c r="AA41" s="285"/>
      <c r="AB41" s="285"/>
    </row>
    <row r="42" spans="2:28" ht="23.1" customHeight="1">
      <c r="B42" s="250">
        <v>26</v>
      </c>
      <c r="C42" s="250"/>
      <c r="D42" s="184"/>
      <c r="E42" s="184"/>
      <c r="F42" s="281"/>
      <c r="G42" s="281"/>
      <c r="H42" s="281"/>
      <c r="I42" s="281"/>
      <c r="J42" s="281"/>
      <c r="K42" s="281"/>
      <c r="L42" s="282"/>
      <c r="M42" s="282"/>
      <c r="N42" s="282"/>
      <c r="O42" s="283"/>
      <c r="P42" s="283"/>
      <c r="Q42" s="283"/>
      <c r="R42" s="253"/>
      <c r="S42" s="253"/>
      <c r="T42" s="284" t="str">
        <f t="shared" si="0"/>
        <v xml:space="preserve"> </v>
      </c>
      <c r="U42" s="284"/>
      <c r="V42" s="284"/>
      <c r="W42" s="284"/>
      <c r="X42" s="285"/>
      <c r="Y42" s="285"/>
      <c r="Z42" s="285"/>
      <c r="AA42" s="285"/>
      <c r="AB42" s="285"/>
    </row>
    <row r="43" spans="2:28" ht="23.1" customHeight="1">
      <c r="B43" s="250">
        <v>27</v>
      </c>
      <c r="C43" s="250"/>
      <c r="D43" s="184"/>
      <c r="E43" s="184"/>
      <c r="F43" s="281"/>
      <c r="G43" s="281"/>
      <c r="H43" s="281"/>
      <c r="I43" s="281"/>
      <c r="J43" s="281"/>
      <c r="K43" s="281"/>
      <c r="L43" s="282"/>
      <c r="M43" s="282"/>
      <c r="N43" s="282"/>
      <c r="O43" s="283"/>
      <c r="P43" s="283"/>
      <c r="Q43" s="283"/>
      <c r="R43" s="253"/>
      <c r="S43" s="253"/>
      <c r="T43" s="284" t="str">
        <f t="shared" si="0"/>
        <v xml:space="preserve"> </v>
      </c>
      <c r="U43" s="284"/>
      <c r="V43" s="284"/>
      <c r="W43" s="284"/>
      <c r="X43" s="285"/>
      <c r="Y43" s="285"/>
      <c r="Z43" s="285"/>
      <c r="AA43" s="285"/>
      <c r="AB43" s="285"/>
    </row>
    <row r="44" spans="2:28" ht="23.1" customHeight="1">
      <c r="B44" s="250">
        <v>28</v>
      </c>
      <c r="C44" s="250"/>
      <c r="D44" s="184"/>
      <c r="E44" s="184"/>
      <c r="F44" s="281"/>
      <c r="G44" s="281"/>
      <c r="H44" s="281"/>
      <c r="I44" s="281"/>
      <c r="J44" s="281"/>
      <c r="K44" s="281"/>
      <c r="L44" s="282"/>
      <c r="M44" s="282"/>
      <c r="N44" s="282"/>
      <c r="O44" s="283"/>
      <c r="P44" s="283"/>
      <c r="Q44" s="283"/>
      <c r="R44" s="253"/>
      <c r="S44" s="253"/>
      <c r="T44" s="284" t="str">
        <f t="shared" si="0"/>
        <v xml:space="preserve"> </v>
      </c>
      <c r="U44" s="284"/>
      <c r="V44" s="284"/>
      <c r="W44" s="284"/>
      <c r="X44" s="285"/>
      <c r="Y44" s="285"/>
      <c r="Z44" s="285"/>
      <c r="AA44" s="285"/>
      <c r="AB44" s="285"/>
    </row>
    <row r="45" spans="2:28" ht="23.1" customHeight="1">
      <c r="B45" s="250">
        <v>29</v>
      </c>
      <c r="C45" s="250"/>
      <c r="D45" s="184"/>
      <c r="E45" s="184"/>
      <c r="F45" s="281"/>
      <c r="G45" s="281"/>
      <c r="H45" s="281"/>
      <c r="I45" s="281"/>
      <c r="J45" s="281"/>
      <c r="K45" s="281"/>
      <c r="L45" s="282"/>
      <c r="M45" s="282"/>
      <c r="N45" s="282"/>
      <c r="O45" s="283"/>
      <c r="P45" s="283"/>
      <c r="Q45" s="283"/>
      <c r="R45" s="253"/>
      <c r="S45" s="253"/>
      <c r="T45" s="284" t="str">
        <f t="shared" si="0"/>
        <v xml:space="preserve"> </v>
      </c>
      <c r="U45" s="284"/>
      <c r="V45" s="284"/>
      <c r="W45" s="284"/>
      <c r="X45" s="285"/>
      <c r="Y45" s="285"/>
      <c r="Z45" s="285"/>
      <c r="AA45" s="285"/>
      <c r="AB45" s="285"/>
    </row>
    <row r="46" spans="2:28" ht="23.1" customHeight="1">
      <c r="B46" s="250">
        <v>30</v>
      </c>
      <c r="C46" s="250"/>
      <c r="D46" s="184"/>
      <c r="E46" s="184"/>
      <c r="F46" s="281"/>
      <c r="G46" s="281"/>
      <c r="H46" s="281"/>
      <c r="I46" s="281"/>
      <c r="J46" s="281"/>
      <c r="K46" s="281"/>
      <c r="L46" s="282"/>
      <c r="M46" s="282"/>
      <c r="N46" s="282"/>
      <c r="O46" s="283"/>
      <c r="P46" s="283"/>
      <c r="Q46" s="283"/>
      <c r="R46" s="253"/>
      <c r="S46" s="253"/>
      <c r="T46" s="284" t="str">
        <f t="shared" si="0"/>
        <v xml:space="preserve"> </v>
      </c>
      <c r="U46" s="284"/>
      <c r="V46" s="284"/>
      <c r="W46" s="284"/>
      <c r="X46" s="285"/>
      <c r="Y46" s="285"/>
      <c r="Z46" s="285"/>
      <c r="AA46" s="285"/>
      <c r="AB46" s="285"/>
    </row>
    <row r="47" spans="2:28" ht="23.1" customHeight="1">
      <c r="B47" s="250">
        <v>31</v>
      </c>
      <c r="C47" s="250"/>
      <c r="D47" s="184"/>
      <c r="E47" s="184"/>
      <c r="F47" s="281"/>
      <c r="G47" s="281"/>
      <c r="H47" s="281"/>
      <c r="I47" s="281"/>
      <c r="J47" s="281"/>
      <c r="K47" s="281"/>
      <c r="L47" s="282"/>
      <c r="M47" s="282"/>
      <c r="N47" s="282"/>
      <c r="O47" s="283"/>
      <c r="P47" s="283"/>
      <c r="Q47" s="283"/>
      <c r="R47" s="253"/>
      <c r="S47" s="253"/>
      <c r="T47" s="284" t="str">
        <f t="shared" si="0"/>
        <v xml:space="preserve"> </v>
      </c>
      <c r="U47" s="284"/>
      <c r="V47" s="284"/>
      <c r="W47" s="284"/>
      <c r="X47" s="285"/>
      <c r="Y47" s="285"/>
      <c r="Z47" s="285"/>
      <c r="AA47" s="285"/>
      <c r="AB47" s="285"/>
    </row>
    <row r="48" spans="2:28" ht="23.1" customHeight="1">
      <c r="B48" s="250">
        <v>32</v>
      </c>
      <c r="C48" s="250"/>
      <c r="D48" s="184"/>
      <c r="E48" s="184"/>
      <c r="F48" s="281"/>
      <c r="G48" s="281"/>
      <c r="H48" s="281"/>
      <c r="I48" s="281"/>
      <c r="J48" s="281"/>
      <c r="K48" s="281"/>
      <c r="L48" s="282"/>
      <c r="M48" s="282"/>
      <c r="N48" s="282"/>
      <c r="O48" s="283"/>
      <c r="P48" s="283"/>
      <c r="Q48" s="283"/>
      <c r="R48" s="253"/>
      <c r="S48" s="253"/>
      <c r="T48" s="284" t="str">
        <f t="shared" si="0"/>
        <v xml:space="preserve"> </v>
      </c>
      <c r="U48" s="284"/>
      <c r="V48" s="284"/>
      <c r="W48" s="284"/>
      <c r="X48" s="285"/>
      <c r="Y48" s="285"/>
      <c r="Z48" s="285"/>
      <c r="AA48" s="285"/>
      <c r="AB48" s="285"/>
    </row>
    <row r="49" spans="2:28" ht="23.1" customHeight="1">
      <c r="B49" s="250">
        <v>33</v>
      </c>
      <c r="C49" s="250"/>
      <c r="D49" s="184"/>
      <c r="E49" s="184"/>
      <c r="F49" s="281"/>
      <c r="G49" s="281"/>
      <c r="H49" s="281"/>
      <c r="I49" s="281"/>
      <c r="J49" s="281"/>
      <c r="K49" s="281"/>
      <c r="L49" s="282"/>
      <c r="M49" s="282"/>
      <c r="N49" s="282"/>
      <c r="O49" s="283"/>
      <c r="P49" s="283"/>
      <c r="Q49" s="283"/>
      <c r="R49" s="253"/>
      <c r="S49" s="253"/>
      <c r="T49" s="284" t="str">
        <f t="shared" si="0"/>
        <v xml:space="preserve"> </v>
      </c>
      <c r="U49" s="284"/>
      <c r="V49" s="284"/>
      <c r="W49" s="284"/>
      <c r="X49" s="285"/>
      <c r="Y49" s="285"/>
      <c r="Z49" s="285"/>
      <c r="AA49" s="285"/>
      <c r="AB49" s="285"/>
    </row>
    <row r="50" spans="2:28" ht="23.1" customHeight="1">
      <c r="B50" s="250">
        <v>34</v>
      </c>
      <c r="C50" s="250"/>
      <c r="D50" s="184"/>
      <c r="E50" s="184"/>
      <c r="F50" s="281"/>
      <c r="G50" s="281"/>
      <c r="H50" s="281"/>
      <c r="I50" s="281"/>
      <c r="J50" s="281"/>
      <c r="K50" s="281"/>
      <c r="L50" s="282"/>
      <c r="M50" s="282"/>
      <c r="N50" s="282"/>
      <c r="O50" s="283"/>
      <c r="P50" s="283"/>
      <c r="Q50" s="283"/>
      <c r="R50" s="253"/>
      <c r="S50" s="253"/>
      <c r="T50" s="284" t="str">
        <f t="shared" si="0"/>
        <v xml:space="preserve"> </v>
      </c>
      <c r="U50" s="284"/>
      <c r="V50" s="284"/>
      <c r="W50" s="284"/>
      <c r="X50" s="285"/>
      <c r="Y50" s="285"/>
      <c r="Z50" s="285"/>
      <c r="AA50" s="285"/>
      <c r="AB50" s="285"/>
    </row>
    <row r="51" spans="2:28" ht="23.1" customHeight="1">
      <c r="B51" s="250">
        <v>35</v>
      </c>
      <c r="C51" s="250"/>
      <c r="D51" s="184"/>
      <c r="E51" s="184"/>
      <c r="F51" s="281"/>
      <c r="G51" s="281"/>
      <c r="H51" s="281"/>
      <c r="I51" s="281"/>
      <c r="J51" s="281"/>
      <c r="K51" s="281"/>
      <c r="L51" s="282"/>
      <c r="M51" s="282"/>
      <c r="N51" s="282"/>
      <c r="O51" s="283"/>
      <c r="P51" s="283"/>
      <c r="Q51" s="283"/>
      <c r="R51" s="253"/>
      <c r="S51" s="253"/>
      <c r="T51" s="284" t="str">
        <f t="shared" si="0"/>
        <v xml:space="preserve"> </v>
      </c>
      <c r="U51" s="284"/>
      <c r="V51" s="284"/>
      <c r="W51" s="284"/>
      <c r="X51" s="285"/>
      <c r="Y51" s="285"/>
      <c r="Z51" s="285"/>
      <c r="AA51" s="285"/>
      <c r="AB51" s="285"/>
    </row>
    <row r="52" spans="2:28" ht="23.1" customHeight="1">
      <c r="B52" s="250">
        <v>36</v>
      </c>
      <c r="C52" s="250"/>
      <c r="D52" s="184"/>
      <c r="E52" s="184"/>
      <c r="F52" s="281"/>
      <c r="G52" s="281"/>
      <c r="H52" s="281"/>
      <c r="I52" s="281"/>
      <c r="J52" s="281"/>
      <c r="K52" s="281"/>
      <c r="L52" s="282"/>
      <c r="M52" s="282"/>
      <c r="N52" s="282"/>
      <c r="O52" s="283"/>
      <c r="P52" s="283"/>
      <c r="Q52" s="283"/>
      <c r="R52" s="253"/>
      <c r="S52" s="253"/>
      <c r="T52" s="284" t="str">
        <f t="shared" si="0"/>
        <v xml:space="preserve"> </v>
      </c>
      <c r="U52" s="284"/>
      <c r="V52" s="284"/>
      <c r="W52" s="284"/>
      <c r="X52" s="285"/>
      <c r="Y52" s="285"/>
      <c r="Z52" s="285"/>
      <c r="AA52" s="285"/>
      <c r="AB52" s="285"/>
    </row>
    <row r="53" spans="2:28" ht="23.1" customHeight="1">
      <c r="B53" s="250">
        <v>37</v>
      </c>
      <c r="C53" s="250"/>
      <c r="D53" s="184"/>
      <c r="E53" s="184"/>
      <c r="F53" s="281"/>
      <c r="G53" s="281"/>
      <c r="H53" s="281"/>
      <c r="I53" s="281"/>
      <c r="J53" s="281"/>
      <c r="K53" s="281"/>
      <c r="L53" s="282"/>
      <c r="M53" s="282"/>
      <c r="N53" s="282"/>
      <c r="O53" s="283"/>
      <c r="P53" s="283"/>
      <c r="Q53" s="283"/>
      <c r="R53" s="253"/>
      <c r="S53" s="253"/>
      <c r="T53" s="284" t="str">
        <f t="shared" si="0"/>
        <v xml:space="preserve"> </v>
      </c>
      <c r="U53" s="284"/>
      <c r="V53" s="284"/>
      <c r="W53" s="284"/>
      <c r="X53" s="285"/>
      <c r="Y53" s="285"/>
      <c r="Z53" s="285"/>
      <c r="AA53" s="285"/>
      <c r="AB53" s="285"/>
    </row>
    <row r="54" spans="2:28" ht="23.1" customHeight="1">
      <c r="B54" s="250">
        <v>38</v>
      </c>
      <c r="C54" s="250"/>
      <c r="D54" s="184"/>
      <c r="E54" s="184"/>
      <c r="F54" s="281"/>
      <c r="G54" s="281"/>
      <c r="H54" s="281"/>
      <c r="I54" s="281"/>
      <c r="J54" s="281"/>
      <c r="K54" s="281"/>
      <c r="L54" s="282"/>
      <c r="M54" s="282"/>
      <c r="N54" s="282"/>
      <c r="O54" s="283"/>
      <c r="P54" s="283"/>
      <c r="Q54" s="283"/>
      <c r="R54" s="253"/>
      <c r="S54" s="253"/>
      <c r="T54" s="284" t="str">
        <f t="shared" si="0"/>
        <v xml:space="preserve"> </v>
      </c>
      <c r="U54" s="284"/>
      <c r="V54" s="284"/>
      <c r="W54" s="284"/>
      <c r="X54" s="285"/>
      <c r="Y54" s="285"/>
      <c r="Z54" s="285"/>
      <c r="AA54" s="285"/>
      <c r="AB54" s="285"/>
    </row>
    <row r="55" spans="2:28" ht="23.1" customHeight="1">
      <c r="B55" s="250">
        <v>39</v>
      </c>
      <c r="C55" s="250"/>
      <c r="D55" s="184"/>
      <c r="E55" s="184"/>
      <c r="F55" s="281"/>
      <c r="G55" s="281"/>
      <c r="H55" s="281"/>
      <c r="I55" s="281"/>
      <c r="J55" s="281"/>
      <c r="K55" s="281"/>
      <c r="L55" s="282"/>
      <c r="M55" s="282"/>
      <c r="N55" s="282"/>
      <c r="O55" s="283"/>
      <c r="P55" s="283"/>
      <c r="Q55" s="283"/>
      <c r="R55" s="253"/>
      <c r="S55" s="253"/>
      <c r="T55" s="284" t="str">
        <f t="shared" si="0"/>
        <v xml:space="preserve"> </v>
      </c>
      <c r="U55" s="284"/>
      <c r="V55" s="284"/>
      <c r="W55" s="284"/>
      <c r="X55" s="285"/>
      <c r="Y55" s="285"/>
      <c r="Z55" s="285"/>
      <c r="AA55" s="285"/>
      <c r="AB55" s="285"/>
    </row>
    <row r="56" spans="2:28" ht="23.1" customHeight="1">
      <c r="B56" s="250">
        <v>40</v>
      </c>
      <c r="C56" s="250"/>
      <c r="D56" s="184"/>
      <c r="E56" s="184"/>
      <c r="F56" s="281"/>
      <c r="G56" s="281"/>
      <c r="H56" s="281"/>
      <c r="I56" s="281"/>
      <c r="J56" s="281"/>
      <c r="K56" s="281"/>
      <c r="L56" s="282"/>
      <c r="M56" s="282"/>
      <c r="N56" s="282"/>
      <c r="O56" s="283"/>
      <c r="P56" s="283"/>
      <c r="Q56" s="283"/>
      <c r="R56" s="253"/>
      <c r="S56" s="253"/>
      <c r="T56" s="284" t="str">
        <f t="shared" si="0"/>
        <v xml:space="preserve"> </v>
      </c>
      <c r="U56" s="284"/>
      <c r="V56" s="284"/>
      <c r="W56" s="284"/>
      <c r="X56" s="285"/>
      <c r="Y56" s="285"/>
      <c r="Z56" s="285"/>
      <c r="AA56" s="285"/>
      <c r="AB56" s="285"/>
    </row>
    <row r="57" spans="2:28" ht="23.1" customHeight="1">
      <c r="B57" s="250">
        <v>41</v>
      </c>
      <c r="C57" s="250"/>
      <c r="D57" s="184"/>
      <c r="E57" s="184"/>
      <c r="F57" s="281"/>
      <c r="G57" s="281"/>
      <c r="H57" s="281"/>
      <c r="I57" s="281"/>
      <c r="J57" s="281"/>
      <c r="K57" s="281"/>
      <c r="L57" s="282"/>
      <c r="M57" s="282"/>
      <c r="N57" s="282"/>
      <c r="O57" s="283"/>
      <c r="P57" s="283"/>
      <c r="Q57" s="283"/>
      <c r="R57" s="253"/>
      <c r="S57" s="253"/>
      <c r="T57" s="284" t="str">
        <f t="shared" si="0"/>
        <v xml:space="preserve"> </v>
      </c>
      <c r="U57" s="284"/>
      <c r="V57" s="284"/>
      <c r="W57" s="284"/>
      <c r="X57" s="285"/>
      <c r="Y57" s="285"/>
      <c r="Z57" s="285"/>
      <c r="AA57" s="285"/>
      <c r="AB57" s="285"/>
    </row>
    <row r="58" spans="2:28" ht="23.1" customHeight="1">
      <c r="B58" s="250">
        <v>42</v>
      </c>
      <c r="C58" s="250"/>
      <c r="D58" s="184"/>
      <c r="E58" s="184"/>
      <c r="F58" s="281"/>
      <c r="G58" s="281"/>
      <c r="H58" s="281"/>
      <c r="I58" s="281"/>
      <c r="J58" s="281"/>
      <c r="K58" s="281"/>
      <c r="L58" s="282"/>
      <c r="M58" s="282"/>
      <c r="N58" s="282"/>
      <c r="O58" s="283"/>
      <c r="P58" s="283"/>
      <c r="Q58" s="283"/>
      <c r="R58" s="253"/>
      <c r="S58" s="253"/>
      <c r="T58" s="284" t="str">
        <f t="shared" si="0"/>
        <v xml:space="preserve"> </v>
      </c>
      <c r="U58" s="284"/>
      <c r="V58" s="284"/>
      <c r="W58" s="284"/>
      <c r="X58" s="285"/>
      <c r="Y58" s="285"/>
      <c r="Z58" s="285"/>
      <c r="AA58" s="285"/>
      <c r="AB58" s="285"/>
    </row>
    <row r="59" spans="2:28" ht="23.1" customHeight="1">
      <c r="B59" s="250">
        <v>43</v>
      </c>
      <c r="C59" s="250"/>
      <c r="D59" s="184"/>
      <c r="E59" s="184"/>
      <c r="F59" s="281"/>
      <c r="G59" s="281"/>
      <c r="H59" s="281"/>
      <c r="I59" s="281"/>
      <c r="J59" s="281"/>
      <c r="K59" s="281"/>
      <c r="L59" s="282"/>
      <c r="M59" s="282"/>
      <c r="N59" s="282"/>
      <c r="O59" s="283"/>
      <c r="P59" s="283"/>
      <c r="Q59" s="283"/>
      <c r="R59" s="253"/>
      <c r="S59" s="253"/>
      <c r="T59" s="284" t="str">
        <f t="shared" si="0"/>
        <v xml:space="preserve"> </v>
      </c>
      <c r="U59" s="284"/>
      <c r="V59" s="284"/>
      <c r="W59" s="284"/>
      <c r="X59" s="285"/>
      <c r="Y59" s="285"/>
      <c r="Z59" s="285"/>
      <c r="AA59" s="285"/>
      <c r="AB59" s="285"/>
    </row>
    <row r="60" spans="2:28" ht="23.1" customHeight="1">
      <c r="B60" s="250">
        <v>44</v>
      </c>
      <c r="C60" s="250"/>
      <c r="D60" s="184"/>
      <c r="E60" s="184"/>
      <c r="F60" s="281"/>
      <c r="G60" s="281"/>
      <c r="H60" s="281"/>
      <c r="I60" s="281"/>
      <c r="J60" s="281"/>
      <c r="K60" s="281"/>
      <c r="L60" s="282"/>
      <c r="M60" s="282"/>
      <c r="N60" s="282"/>
      <c r="O60" s="283"/>
      <c r="P60" s="283"/>
      <c r="Q60" s="283"/>
      <c r="R60" s="253"/>
      <c r="S60" s="253"/>
      <c r="T60" s="284" t="str">
        <f t="shared" si="0"/>
        <v xml:space="preserve"> </v>
      </c>
      <c r="U60" s="284"/>
      <c r="V60" s="284"/>
      <c r="W60" s="284"/>
      <c r="X60" s="285"/>
      <c r="Y60" s="285"/>
      <c r="Z60" s="285"/>
      <c r="AA60" s="285"/>
      <c r="AB60" s="285"/>
    </row>
    <row r="61" spans="2:28" ht="23.1" customHeight="1">
      <c r="B61" s="250">
        <v>45</v>
      </c>
      <c r="C61" s="250"/>
      <c r="D61" s="184"/>
      <c r="E61" s="184"/>
      <c r="F61" s="281"/>
      <c r="G61" s="281"/>
      <c r="H61" s="281"/>
      <c r="I61" s="281"/>
      <c r="J61" s="281"/>
      <c r="K61" s="281"/>
      <c r="L61" s="282"/>
      <c r="M61" s="282"/>
      <c r="N61" s="282"/>
      <c r="O61" s="283"/>
      <c r="P61" s="283"/>
      <c r="Q61" s="283"/>
      <c r="R61" s="253"/>
      <c r="S61" s="253"/>
      <c r="T61" s="284" t="str">
        <f t="shared" si="0"/>
        <v xml:space="preserve"> </v>
      </c>
      <c r="U61" s="284"/>
      <c r="V61" s="284"/>
      <c r="W61" s="284"/>
      <c r="X61" s="285"/>
      <c r="Y61" s="285"/>
      <c r="Z61" s="285"/>
      <c r="AA61" s="285"/>
      <c r="AB61" s="285"/>
    </row>
    <row r="62" spans="2:28" ht="23.1" customHeight="1">
      <c r="B62" s="250">
        <v>46</v>
      </c>
      <c r="C62" s="250"/>
      <c r="D62" s="184"/>
      <c r="E62" s="184"/>
      <c r="F62" s="281"/>
      <c r="G62" s="281"/>
      <c r="H62" s="281"/>
      <c r="I62" s="281"/>
      <c r="J62" s="281"/>
      <c r="K62" s="281"/>
      <c r="L62" s="282"/>
      <c r="M62" s="282"/>
      <c r="N62" s="282"/>
      <c r="O62" s="283"/>
      <c r="P62" s="283"/>
      <c r="Q62" s="283"/>
      <c r="R62" s="253"/>
      <c r="S62" s="253"/>
      <c r="T62" s="284" t="str">
        <f t="shared" si="0"/>
        <v xml:space="preserve"> </v>
      </c>
      <c r="U62" s="284"/>
      <c r="V62" s="284"/>
      <c r="W62" s="284"/>
      <c r="X62" s="285"/>
      <c r="Y62" s="285"/>
      <c r="Z62" s="285"/>
      <c r="AA62" s="285"/>
      <c r="AB62" s="285"/>
    </row>
    <row r="63" spans="2:28" ht="23.1" customHeight="1">
      <c r="B63" s="250">
        <v>47</v>
      </c>
      <c r="C63" s="250"/>
      <c r="D63" s="184"/>
      <c r="E63" s="184"/>
      <c r="F63" s="281"/>
      <c r="G63" s="281"/>
      <c r="H63" s="281"/>
      <c r="I63" s="281"/>
      <c r="J63" s="281"/>
      <c r="K63" s="281"/>
      <c r="L63" s="282"/>
      <c r="M63" s="282"/>
      <c r="N63" s="282"/>
      <c r="O63" s="283"/>
      <c r="P63" s="283"/>
      <c r="Q63" s="283"/>
      <c r="R63" s="253"/>
      <c r="S63" s="253"/>
      <c r="T63" s="284" t="str">
        <f t="shared" si="0"/>
        <v xml:space="preserve"> </v>
      </c>
      <c r="U63" s="284"/>
      <c r="V63" s="284"/>
      <c r="W63" s="284"/>
      <c r="X63" s="285"/>
      <c r="Y63" s="285"/>
      <c r="Z63" s="285"/>
      <c r="AA63" s="285"/>
      <c r="AB63" s="285"/>
    </row>
    <row r="64" spans="2:28" ht="23.1" customHeight="1">
      <c r="B64" s="250">
        <v>48</v>
      </c>
      <c r="C64" s="250"/>
      <c r="D64" s="184"/>
      <c r="E64" s="184"/>
      <c r="F64" s="281"/>
      <c r="G64" s="281"/>
      <c r="H64" s="281"/>
      <c r="I64" s="281"/>
      <c r="J64" s="281"/>
      <c r="K64" s="281"/>
      <c r="L64" s="282"/>
      <c r="M64" s="282"/>
      <c r="N64" s="282"/>
      <c r="O64" s="283"/>
      <c r="P64" s="283"/>
      <c r="Q64" s="283"/>
      <c r="R64" s="253"/>
      <c r="S64" s="253"/>
      <c r="T64" s="284" t="str">
        <f t="shared" si="0"/>
        <v xml:space="preserve"> </v>
      </c>
      <c r="U64" s="284"/>
      <c r="V64" s="284"/>
      <c r="W64" s="284"/>
      <c r="X64" s="285"/>
      <c r="Y64" s="285"/>
      <c r="Z64" s="285"/>
      <c r="AA64" s="285"/>
      <c r="AB64" s="285"/>
    </row>
    <row r="65" spans="2:28" ht="23.1" customHeight="1">
      <c r="B65" s="250">
        <v>49</v>
      </c>
      <c r="C65" s="250"/>
      <c r="D65" s="184"/>
      <c r="E65" s="184"/>
      <c r="F65" s="281"/>
      <c r="G65" s="281"/>
      <c r="H65" s="281"/>
      <c r="I65" s="281"/>
      <c r="J65" s="281"/>
      <c r="K65" s="281"/>
      <c r="L65" s="282"/>
      <c r="M65" s="282"/>
      <c r="N65" s="282"/>
      <c r="O65" s="283"/>
      <c r="P65" s="283"/>
      <c r="Q65" s="283"/>
      <c r="R65" s="253"/>
      <c r="S65" s="253"/>
      <c r="T65" s="284" t="str">
        <f t="shared" si="0"/>
        <v xml:space="preserve"> </v>
      </c>
      <c r="U65" s="284"/>
      <c r="V65" s="284"/>
      <c r="W65" s="284"/>
      <c r="X65" s="285"/>
      <c r="Y65" s="285"/>
      <c r="Z65" s="285"/>
      <c r="AA65" s="285"/>
      <c r="AB65" s="285"/>
    </row>
    <row r="66" spans="2:28" ht="23.1" customHeight="1">
      <c r="B66" s="250">
        <v>50</v>
      </c>
      <c r="C66" s="250"/>
      <c r="D66" s="184"/>
      <c r="E66" s="184"/>
      <c r="F66" s="281"/>
      <c r="G66" s="281"/>
      <c r="H66" s="281"/>
      <c r="I66" s="281"/>
      <c r="J66" s="281"/>
      <c r="K66" s="281"/>
      <c r="L66" s="282"/>
      <c r="M66" s="282"/>
      <c r="N66" s="282"/>
      <c r="O66" s="283"/>
      <c r="P66" s="283"/>
      <c r="Q66" s="283"/>
      <c r="R66" s="253"/>
      <c r="S66" s="253"/>
      <c r="T66" s="284" t="str">
        <f t="shared" si="0"/>
        <v xml:space="preserve"> </v>
      </c>
      <c r="U66" s="284"/>
      <c r="V66" s="284"/>
      <c r="W66" s="284"/>
      <c r="X66" s="285"/>
      <c r="Y66" s="285"/>
      <c r="Z66" s="285"/>
      <c r="AA66" s="285"/>
      <c r="AB66" s="285"/>
    </row>
    <row r="67" spans="2:28" ht="23.1" customHeight="1">
      <c r="B67" s="250">
        <v>51</v>
      </c>
      <c r="C67" s="250"/>
      <c r="D67" s="184"/>
      <c r="E67" s="184"/>
      <c r="F67" s="281"/>
      <c r="G67" s="281"/>
      <c r="H67" s="281"/>
      <c r="I67" s="281"/>
      <c r="J67" s="281"/>
      <c r="K67" s="281"/>
      <c r="L67" s="282"/>
      <c r="M67" s="282"/>
      <c r="N67" s="282"/>
      <c r="O67" s="283"/>
      <c r="P67" s="283"/>
      <c r="Q67" s="283"/>
      <c r="R67" s="253"/>
      <c r="S67" s="253"/>
      <c r="T67" s="284" t="str">
        <f t="shared" si="0"/>
        <v xml:space="preserve"> </v>
      </c>
      <c r="U67" s="284"/>
      <c r="V67" s="284"/>
      <c r="W67" s="284"/>
      <c r="X67" s="285"/>
      <c r="Y67" s="285"/>
      <c r="Z67" s="285"/>
      <c r="AA67" s="285"/>
      <c r="AB67" s="285"/>
    </row>
    <row r="68" spans="2:28" ht="23.1" customHeight="1">
      <c r="B68" s="250">
        <v>52</v>
      </c>
      <c r="C68" s="250"/>
      <c r="D68" s="184"/>
      <c r="E68" s="184"/>
      <c r="F68" s="281"/>
      <c r="G68" s="281"/>
      <c r="H68" s="281"/>
      <c r="I68" s="281"/>
      <c r="J68" s="281"/>
      <c r="K68" s="281"/>
      <c r="L68" s="282"/>
      <c r="M68" s="282"/>
      <c r="N68" s="282"/>
      <c r="O68" s="283"/>
      <c r="P68" s="283"/>
      <c r="Q68" s="283"/>
      <c r="R68" s="253"/>
      <c r="S68" s="253"/>
      <c r="T68" s="284" t="str">
        <f t="shared" si="0"/>
        <v xml:space="preserve"> </v>
      </c>
      <c r="U68" s="284"/>
      <c r="V68" s="284"/>
      <c r="W68" s="284"/>
      <c r="X68" s="285"/>
      <c r="Y68" s="285"/>
      <c r="Z68" s="285"/>
      <c r="AA68" s="285"/>
      <c r="AB68" s="285"/>
    </row>
    <row r="69" spans="2:28" ht="23.1" customHeight="1">
      <c r="B69" s="250">
        <v>53</v>
      </c>
      <c r="C69" s="250"/>
      <c r="D69" s="184"/>
      <c r="E69" s="184"/>
      <c r="F69" s="281"/>
      <c r="G69" s="281"/>
      <c r="H69" s="281"/>
      <c r="I69" s="281"/>
      <c r="J69" s="281"/>
      <c r="K69" s="281"/>
      <c r="L69" s="282"/>
      <c r="M69" s="282"/>
      <c r="N69" s="282"/>
      <c r="O69" s="283"/>
      <c r="P69" s="283"/>
      <c r="Q69" s="283"/>
      <c r="R69" s="253"/>
      <c r="S69" s="253"/>
      <c r="T69" s="284" t="str">
        <f t="shared" si="0"/>
        <v xml:space="preserve"> </v>
      </c>
      <c r="U69" s="284"/>
      <c r="V69" s="284"/>
      <c r="W69" s="284"/>
      <c r="X69" s="285"/>
      <c r="Y69" s="285"/>
      <c r="Z69" s="285"/>
      <c r="AA69" s="285"/>
      <c r="AB69" s="285"/>
    </row>
    <row r="70" spans="2:28" ht="23.1" customHeight="1">
      <c r="B70" s="250">
        <v>54</v>
      </c>
      <c r="C70" s="250"/>
      <c r="D70" s="184"/>
      <c r="E70" s="184"/>
      <c r="F70" s="281"/>
      <c r="G70" s="281"/>
      <c r="H70" s="281"/>
      <c r="I70" s="281"/>
      <c r="J70" s="281"/>
      <c r="K70" s="281"/>
      <c r="L70" s="282"/>
      <c r="M70" s="282"/>
      <c r="N70" s="282"/>
      <c r="O70" s="283"/>
      <c r="P70" s="283"/>
      <c r="Q70" s="283"/>
      <c r="R70" s="253"/>
      <c r="S70" s="253"/>
      <c r="T70" s="284" t="str">
        <f t="shared" si="0"/>
        <v xml:space="preserve"> </v>
      </c>
      <c r="U70" s="284"/>
      <c r="V70" s="284"/>
      <c r="W70" s="284"/>
      <c r="X70" s="285"/>
      <c r="Y70" s="285"/>
      <c r="Z70" s="285"/>
      <c r="AA70" s="285"/>
      <c r="AB70" s="285"/>
    </row>
    <row r="71" spans="2:28" ht="23.1" customHeight="1">
      <c r="B71" s="250">
        <v>55</v>
      </c>
      <c r="C71" s="250"/>
      <c r="D71" s="184"/>
      <c r="E71" s="184"/>
      <c r="F71" s="281"/>
      <c r="G71" s="281"/>
      <c r="H71" s="281"/>
      <c r="I71" s="281"/>
      <c r="J71" s="281"/>
      <c r="K71" s="281"/>
      <c r="L71" s="282"/>
      <c r="M71" s="282"/>
      <c r="N71" s="282"/>
      <c r="O71" s="283"/>
      <c r="P71" s="283"/>
      <c r="Q71" s="283"/>
      <c r="R71" s="253"/>
      <c r="S71" s="253"/>
      <c r="T71" s="284" t="str">
        <f t="shared" si="0"/>
        <v xml:space="preserve"> </v>
      </c>
      <c r="U71" s="284"/>
      <c r="V71" s="284"/>
      <c r="W71" s="284"/>
      <c r="X71" s="285"/>
      <c r="Y71" s="285"/>
      <c r="Z71" s="285"/>
      <c r="AA71" s="285"/>
      <c r="AB71" s="285"/>
    </row>
    <row r="72" spans="2:28" ht="23.1" customHeight="1">
      <c r="B72" s="250">
        <v>56</v>
      </c>
      <c r="C72" s="250"/>
      <c r="D72" s="184"/>
      <c r="E72" s="184"/>
      <c r="F72" s="281"/>
      <c r="G72" s="281"/>
      <c r="H72" s="281"/>
      <c r="I72" s="281"/>
      <c r="J72" s="281"/>
      <c r="K72" s="281"/>
      <c r="L72" s="282"/>
      <c r="M72" s="282"/>
      <c r="N72" s="282"/>
      <c r="O72" s="283"/>
      <c r="P72" s="283"/>
      <c r="Q72" s="283"/>
      <c r="R72" s="253"/>
      <c r="S72" s="253"/>
      <c r="T72" s="284" t="str">
        <f t="shared" ref="T72:T91" si="1">IF(R72="t",L72*O72*1000,IF(R72="kg",L72*O72," "))</f>
        <v xml:space="preserve"> </v>
      </c>
      <c r="U72" s="284"/>
      <c r="V72" s="284"/>
      <c r="W72" s="284"/>
      <c r="X72" s="285"/>
      <c r="Y72" s="285"/>
      <c r="Z72" s="285"/>
      <c r="AA72" s="285"/>
      <c r="AB72" s="285"/>
    </row>
    <row r="73" spans="2:28" ht="23.1" customHeight="1">
      <c r="B73" s="250">
        <v>57</v>
      </c>
      <c r="C73" s="250"/>
      <c r="D73" s="184"/>
      <c r="E73" s="184"/>
      <c r="F73" s="281"/>
      <c r="G73" s="281"/>
      <c r="H73" s="281"/>
      <c r="I73" s="281"/>
      <c r="J73" s="281"/>
      <c r="K73" s="281"/>
      <c r="L73" s="282"/>
      <c r="M73" s="282"/>
      <c r="N73" s="282"/>
      <c r="O73" s="283"/>
      <c r="P73" s="283"/>
      <c r="Q73" s="283"/>
      <c r="R73" s="253"/>
      <c r="S73" s="253"/>
      <c r="T73" s="284" t="str">
        <f t="shared" si="1"/>
        <v xml:space="preserve"> </v>
      </c>
      <c r="U73" s="284"/>
      <c r="V73" s="284"/>
      <c r="W73" s="284"/>
      <c r="X73" s="285"/>
      <c r="Y73" s="285"/>
      <c r="Z73" s="285"/>
      <c r="AA73" s="285"/>
      <c r="AB73" s="285"/>
    </row>
    <row r="74" spans="2:28" ht="23.1" customHeight="1">
      <c r="B74" s="250">
        <v>58</v>
      </c>
      <c r="C74" s="250"/>
      <c r="D74" s="184"/>
      <c r="E74" s="184"/>
      <c r="F74" s="281"/>
      <c r="G74" s="281"/>
      <c r="H74" s="281"/>
      <c r="I74" s="281"/>
      <c r="J74" s="281"/>
      <c r="K74" s="281"/>
      <c r="L74" s="282"/>
      <c r="M74" s="282"/>
      <c r="N74" s="282"/>
      <c r="O74" s="283"/>
      <c r="P74" s="283"/>
      <c r="Q74" s="283"/>
      <c r="R74" s="253"/>
      <c r="S74" s="253"/>
      <c r="T74" s="284" t="str">
        <f t="shared" si="1"/>
        <v xml:space="preserve"> </v>
      </c>
      <c r="U74" s="284"/>
      <c r="V74" s="284"/>
      <c r="W74" s="284"/>
      <c r="X74" s="285"/>
      <c r="Y74" s="285"/>
      <c r="Z74" s="285"/>
      <c r="AA74" s="285"/>
      <c r="AB74" s="285"/>
    </row>
    <row r="75" spans="2:28" ht="23.1" customHeight="1">
      <c r="B75" s="250">
        <v>59</v>
      </c>
      <c r="C75" s="250"/>
      <c r="D75" s="184"/>
      <c r="E75" s="184"/>
      <c r="F75" s="281"/>
      <c r="G75" s="281"/>
      <c r="H75" s="281"/>
      <c r="I75" s="281"/>
      <c r="J75" s="281"/>
      <c r="K75" s="281"/>
      <c r="L75" s="282"/>
      <c r="M75" s="282"/>
      <c r="N75" s="282"/>
      <c r="O75" s="283"/>
      <c r="P75" s="283"/>
      <c r="Q75" s="283"/>
      <c r="R75" s="253"/>
      <c r="S75" s="253"/>
      <c r="T75" s="284" t="str">
        <f t="shared" si="1"/>
        <v xml:space="preserve"> </v>
      </c>
      <c r="U75" s="284"/>
      <c r="V75" s="284"/>
      <c r="W75" s="284"/>
      <c r="X75" s="285"/>
      <c r="Y75" s="285"/>
      <c r="Z75" s="285"/>
      <c r="AA75" s="285"/>
      <c r="AB75" s="285"/>
    </row>
    <row r="76" spans="2:28" ht="23.1" customHeight="1">
      <c r="B76" s="250">
        <v>60</v>
      </c>
      <c r="C76" s="250"/>
      <c r="D76" s="184"/>
      <c r="E76" s="184"/>
      <c r="F76" s="281"/>
      <c r="G76" s="281"/>
      <c r="H76" s="281"/>
      <c r="I76" s="281"/>
      <c r="J76" s="281"/>
      <c r="K76" s="281"/>
      <c r="L76" s="282"/>
      <c r="M76" s="282"/>
      <c r="N76" s="282"/>
      <c r="O76" s="283"/>
      <c r="P76" s="283"/>
      <c r="Q76" s="283"/>
      <c r="R76" s="253"/>
      <c r="S76" s="253"/>
      <c r="T76" s="284" t="str">
        <f t="shared" si="1"/>
        <v xml:space="preserve"> </v>
      </c>
      <c r="U76" s="284"/>
      <c r="V76" s="284"/>
      <c r="W76" s="284"/>
      <c r="X76" s="285"/>
      <c r="Y76" s="285"/>
      <c r="Z76" s="285"/>
      <c r="AA76" s="285"/>
      <c r="AB76" s="285"/>
    </row>
    <row r="77" spans="2:28" ht="23.1" customHeight="1">
      <c r="B77" s="250">
        <v>61</v>
      </c>
      <c r="C77" s="250"/>
      <c r="D77" s="184"/>
      <c r="E77" s="184"/>
      <c r="F77" s="281"/>
      <c r="G77" s="281"/>
      <c r="H77" s="281"/>
      <c r="I77" s="281"/>
      <c r="J77" s="281"/>
      <c r="K77" s="281"/>
      <c r="L77" s="282"/>
      <c r="M77" s="282"/>
      <c r="N77" s="282"/>
      <c r="O77" s="283"/>
      <c r="P77" s="283"/>
      <c r="Q77" s="283"/>
      <c r="R77" s="253"/>
      <c r="S77" s="253"/>
      <c r="T77" s="284" t="str">
        <f t="shared" si="1"/>
        <v xml:space="preserve"> </v>
      </c>
      <c r="U77" s="284"/>
      <c r="V77" s="284"/>
      <c r="W77" s="284"/>
      <c r="X77" s="285"/>
      <c r="Y77" s="285"/>
      <c r="Z77" s="285"/>
      <c r="AA77" s="285"/>
      <c r="AB77" s="285"/>
    </row>
    <row r="78" spans="2:28" ht="23.1" customHeight="1">
      <c r="B78" s="250">
        <v>62</v>
      </c>
      <c r="C78" s="250"/>
      <c r="D78" s="184"/>
      <c r="E78" s="184"/>
      <c r="F78" s="281"/>
      <c r="G78" s="281"/>
      <c r="H78" s="281"/>
      <c r="I78" s="281"/>
      <c r="J78" s="281"/>
      <c r="K78" s="281"/>
      <c r="L78" s="282"/>
      <c r="M78" s="282"/>
      <c r="N78" s="282"/>
      <c r="O78" s="283"/>
      <c r="P78" s="283"/>
      <c r="Q78" s="283"/>
      <c r="R78" s="253"/>
      <c r="S78" s="253"/>
      <c r="T78" s="284" t="str">
        <f t="shared" si="1"/>
        <v xml:space="preserve"> </v>
      </c>
      <c r="U78" s="284"/>
      <c r="V78" s="284"/>
      <c r="W78" s="284"/>
      <c r="X78" s="285"/>
      <c r="Y78" s="285"/>
      <c r="Z78" s="285"/>
      <c r="AA78" s="285"/>
      <c r="AB78" s="285"/>
    </row>
    <row r="79" spans="2:28" ht="23.1" customHeight="1">
      <c r="B79" s="250">
        <v>63</v>
      </c>
      <c r="C79" s="250"/>
      <c r="D79" s="184"/>
      <c r="E79" s="184"/>
      <c r="F79" s="281"/>
      <c r="G79" s="281"/>
      <c r="H79" s="281"/>
      <c r="I79" s="281"/>
      <c r="J79" s="281"/>
      <c r="K79" s="281"/>
      <c r="L79" s="282"/>
      <c r="M79" s="282"/>
      <c r="N79" s="282"/>
      <c r="O79" s="283"/>
      <c r="P79" s="283"/>
      <c r="Q79" s="283"/>
      <c r="R79" s="253"/>
      <c r="S79" s="253"/>
      <c r="T79" s="284" t="str">
        <f t="shared" si="1"/>
        <v xml:space="preserve"> </v>
      </c>
      <c r="U79" s="284"/>
      <c r="V79" s="284"/>
      <c r="W79" s="284"/>
      <c r="X79" s="285"/>
      <c r="Y79" s="285"/>
      <c r="Z79" s="285"/>
      <c r="AA79" s="285"/>
      <c r="AB79" s="285"/>
    </row>
    <row r="80" spans="2:28" ht="23.1" customHeight="1">
      <c r="B80" s="250">
        <v>64</v>
      </c>
      <c r="C80" s="250"/>
      <c r="D80" s="184"/>
      <c r="E80" s="184"/>
      <c r="F80" s="281"/>
      <c r="G80" s="281"/>
      <c r="H80" s="281"/>
      <c r="I80" s="281"/>
      <c r="J80" s="281"/>
      <c r="K80" s="281"/>
      <c r="L80" s="282"/>
      <c r="M80" s="282"/>
      <c r="N80" s="282"/>
      <c r="O80" s="283"/>
      <c r="P80" s="283"/>
      <c r="Q80" s="283"/>
      <c r="R80" s="253"/>
      <c r="S80" s="253"/>
      <c r="T80" s="284" t="str">
        <f t="shared" si="1"/>
        <v xml:space="preserve"> </v>
      </c>
      <c r="U80" s="284"/>
      <c r="V80" s="284"/>
      <c r="W80" s="284"/>
      <c r="X80" s="285"/>
      <c r="Y80" s="285"/>
      <c r="Z80" s="285"/>
      <c r="AA80" s="285"/>
      <c r="AB80" s="285"/>
    </row>
    <row r="81" spans="2:28" ht="23.1" customHeight="1">
      <c r="B81" s="250">
        <v>65</v>
      </c>
      <c r="C81" s="250"/>
      <c r="D81" s="184"/>
      <c r="E81" s="184"/>
      <c r="F81" s="281"/>
      <c r="G81" s="281"/>
      <c r="H81" s="281"/>
      <c r="I81" s="281"/>
      <c r="J81" s="281"/>
      <c r="K81" s="281"/>
      <c r="L81" s="282"/>
      <c r="M81" s="282"/>
      <c r="N81" s="282"/>
      <c r="O81" s="283"/>
      <c r="P81" s="283"/>
      <c r="Q81" s="283"/>
      <c r="R81" s="253"/>
      <c r="S81" s="253"/>
      <c r="T81" s="284" t="str">
        <f t="shared" si="1"/>
        <v xml:space="preserve"> </v>
      </c>
      <c r="U81" s="284"/>
      <c r="V81" s="284"/>
      <c r="W81" s="284"/>
      <c r="X81" s="285"/>
      <c r="Y81" s="285"/>
      <c r="Z81" s="285"/>
      <c r="AA81" s="285"/>
      <c r="AB81" s="285"/>
    </row>
    <row r="82" spans="2:28" ht="23.1" customHeight="1">
      <c r="B82" s="250">
        <v>66</v>
      </c>
      <c r="C82" s="250"/>
      <c r="D82" s="184"/>
      <c r="E82" s="184"/>
      <c r="F82" s="281"/>
      <c r="G82" s="281"/>
      <c r="H82" s="281"/>
      <c r="I82" s="281"/>
      <c r="J82" s="281"/>
      <c r="K82" s="281"/>
      <c r="L82" s="282"/>
      <c r="M82" s="282"/>
      <c r="N82" s="282"/>
      <c r="O82" s="283"/>
      <c r="P82" s="283"/>
      <c r="Q82" s="283"/>
      <c r="R82" s="253"/>
      <c r="S82" s="253"/>
      <c r="T82" s="284" t="str">
        <f t="shared" si="1"/>
        <v xml:space="preserve"> </v>
      </c>
      <c r="U82" s="284"/>
      <c r="V82" s="284"/>
      <c r="W82" s="284"/>
      <c r="X82" s="285"/>
      <c r="Y82" s="285"/>
      <c r="Z82" s="285"/>
      <c r="AA82" s="285"/>
      <c r="AB82" s="285"/>
    </row>
    <row r="83" spans="2:28" ht="23.1" customHeight="1">
      <c r="B83" s="250">
        <v>67</v>
      </c>
      <c r="C83" s="250"/>
      <c r="D83" s="184"/>
      <c r="E83" s="184"/>
      <c r="F83" s="281"/>
      <c r="G83" s="281"/>
      <c r="H83" s="281"/>
      <c r="I83" s="281"/>
      <c r="J83" s="281"/>
      <c r="K83" s="281"/>
      <c r="L83" s="282"/>
      <c r="M83" s="282"/>
      <c r="N83" s="282"/>
      <c r="O83" s="283"/>
      <c r="P83" s="283"/>
      <c r="Q83" s="283"/>
      <c r="R83" s="253"/>
      <c r="S83" s="253"/>
      <c r="T83" s="284" t="str">
        <f t="shared" si="1"/>
        <v xml:space="preserve"> </v>
      </c>
      <c r="U83" s="284"/>
      <c r="V83" s="284"/>
      <c r="W83" s="284"/>
      <c r="X83" s="285"/>
      <c r="Y83" s="285"/>
      <c r="Z83" s="285"/>
      <c r="AA83" s="285"/>
      <c r="AB83" s="285"/>
    </row>
    <row r="84" spans="2:28" ht="23.1" customHeight="1">
      <c r="B84" s="250">
        <v>68</v>
      </c>
      <c r="C84" s="250"/>
      <c r="D84" s="184"/>
      <c r="E84" s="184"/>
      <c r="F84" s="281"/>
      <c r="G84" s="281"/>
      <c r="H84" s="281"/>
      <c r="I84" s="281"/>
      <c r="J84" s="281"/>
      <c r="K84" s="281"/>
      <c r="L84" s="282"/>
      <c r="M84" s="282"/>
      <c r="N84" s="282"/>
      <c r="O84" s="283"/>
      <c r="P84" s="283"/>
      <c r="Q84" s="283"/>
      <c r="R84" s="253"/>
      <c r="S84" s="253"/>
      <c r="T84" s="284" t="str">
        <f t="shared" si="1"/>
        <v xml:space="preserve"> </v>
      </c>
      <c r="U84" s="284"/>
      <c r="V84" s="284"/>
      <c r="W84" s="284"/>
      <c r="X84" s="285"/>
      <c r="Y84" s="285"/>
      <c r="Z84" s="285"/>
      <c r="AA84" s="285"/>
      <c r="AB84" s="285"/>
    </row>
    <row r="85" spans="2:28" ht="23.1" customHeight="1">
      <c r="B85" s="250">
        <v>69</v>
      </c>
      <c r="C85" s="250"/>
      <c r="D85" s="184"/>
      <c r="E85" s="184"/>
      <c r="F85" s="281"/>
      <c r="G85" s="281"/>
      <c r="H85" s="281"/>
      <c r="I85" s="281"/>
      <c r="J85" s="281"/>
      <c r="K85" s="281"/>
      <c r="L85" s="282"/>
      <c r="M85" s="282"/>
      <c r="N85" s="282"/>
      <c r="O85" s="283"/>
      <c r="P85" s="283"/>
      <c r="Q85" s="283"/>
      <c r="R85" s="253"/>
      <c r="S85" s="253"/>
      <c r="T85" s="284" t="str">
        <f t="shared" si="1"/>
        <v xml:space="preserve"> </v>
      </c>
      <c r="U85" s="284"/>
      <c r="V85" s="284"/>
      <c r="W85" s="284"/>
      <c r="X85" s="285"/>
      <c r="Y85" s="285"/>
      <c r="Z85" s="285"/>
      <c r="AA85" s="285"/>
      <c r="AB85" s="285"/>
    </row>
    <row r="86" spans="2:28" ht="23.1" customHeight="1">
      <c r="B86" s="250">
        <v>70</v>
      </c>
      <c r="C86" s="250"/>
      <c r="D86" s="184"/>
      <c r="E86" s="184"/>
      <c r="F86" s="281"/>
      <c r="G86" s="281"/>
      <c r="H86" s="281"/>
      <c r="I86" s="281"/>
      <c r="J86" s="281"/>
      <c r="K86" s="281"/>
      <c r="L86" s="282"/>
      <c r="M86" s="282"/>
      <c r="N86" s="282"/>
      <c r="O86" s="283"/>
      <c r="P86" s="283"/>
      <c r="Q86" s="283"/>
      <c r="R86" s="253"/>
      <c r="S86" s="253"/>
      <c r="T86" s="284" t="str">
        <f t="shared" si="1"/>
        <v xml:space="preserve"> </v>
      </c>
      <c r="U86" s="284"/>
      <c r="V86" s="284"/>
      <c r="W86" s="284"/>
      <c r="X86" s="285"/>
      <c r="Y86" s="285"/>
      <c r="Z86" s="285"/>
      <c r="AA86" s="285"/>
      <c r="AB86" s="285"/>
    </row>
    <row r="87" spans="2:28" ht="23.1" customHeight="1">
      <c r="B87" s="250">
        <v>71</v>
      </c>
      <c r="C87" s="250"/>
      <c r="D87" s="184"/>
      <c r="E87" s="184"/>
      <c r="F87" s="281"/>
      <c r="G87" s="281"/>
      <c r="H87" s="281"/>
      <c r="I87" s="281"/>
      <c r="J87" s="281"/>
      <c r="K87" s="281"/>
      <c r="L87" s="282"/>
      <c r="M87" s="282"/>
      <c r="N87" s="282"/>
      <c r="O87" s="283"/>
      <c r="P87" s="283"/>
      <c r="Q87" s="283"/>
      <c r="R87" s="253"/>
      <c r="S87" s="253"/>
      <c r="T87" s="284" t="str">
        <f t="shared" si="1"/>
        <v xml:space="preserve"> </v>
      </c>
      <c r="U87" s="284"/>
      <c r="V87" s="284"/>
      <c r="W87" s="284"/>
      <c r="X87" s="285"/>
      <c r="Y87" s="285"/>
      <c r="Z87" s="285"/>
      <c r="AA87" s="285"/>
      <c r="AB87" s="285"/>
    </row>
    <row r="88" spans="2:28" ht="23.1" customHeight="1">
      <c r="B88" s="250">
        <v>72</v>
      </c>
      <c r="C88" s="250"/>
      <c r="D88" s="184"/>
      <c r="E88" s="184"/>
      <c r="F88" s="281"/>
      <c r="G88" s="281"/>
      <c r="H88" s="281"/>
      <c r="I88" s="281"/>
      <c r="J88" s="281"/>
      <c r="K88" s="281"/>
      <c r="L88" s="282"/>
      <c r="M88" s="282"/>
      <c r="N88" s="282"/>
      <c r="O88" s="283"/>
      <c r="P88" s="283"/>
      <c r="Q88" s="283"/>
      <c r="R88" s="253"/>
      <c r="S88" s="253"/>
      <c r="T88" s="284" t="str">
        <f t="shared" si="1"/>
        <v xml:space="preserve"> </v>
      </c>
      <c r="U88" s="284"/>
      <c r="V88" s="284"/>
      <c r="W88" s="284"/>
      <c r="X88" s="285"/>
      <c r="Y88" s="285"/>
      <c r="Z88" s="285"/>
      <c r="AA88" s="285"/>
      <c r="AB88" s="285"/>
    </row>
    <row r="89" spans="2:28" ht="23.1" customHeight="1">
      <c r="B89" s="250">
        <v>73</v>
      </c>
      <c r="C89" s="250"/>
      <c r="D89" s="184"/>
      <c r="E89" s="184"/>
      <c r="F89" s="281"/>
      <c r="G89" s="281"/>
      <c r="H89" s="281"/>
      <c r="I89" s="281"/>
      <c r="J89" s="281"/>
      <c r="K89" s="281"/>
      <c r="L89" s="282"/>
      <c r="M89" s="282"/>
      <c r="N89" s="282"/>
      <c r="O89" s="283"/>
      <c r="P89" s="283"/>
      <c r="Q89" s="283"/>
      <c r="R89" s="253"/>
      <c r="S89" s="253"/>
      <c r="T89" s="284" t="str">
        <f t="shared" si="1"/>
        <v xml:space="preserve"> </v>
      </c>
      <c r="U89" s="284"/>
      <c r="V89" s="284"/>
      <c r="W89" s="284"/>
      <c r="X89" s="285"/>
      <c r="Y89" s="285"/>
      <c r="Z89" s="285"/>
      <c r="AA89" s="285"/>
      <c r="AB89" s="285"/>
    </row>
    <row r="90" spans="2:28" ht="23.1" customHeight="1">
      <c r="B90" s="250">
        <v>74</v>
      </c>
      <c r="C90" s="250"/>
      <c r="D90" s="184"/>
      <c r="E90" s="184"/>
      <c r="F90" s="281"/>
      <c r="G90" s="281"/>
      <c r="H90" s="281"/>
      <c r="I90" s="281"/>
      <c r="J90" s="281"/>
      <c r="K90" s="281"/>
      <c r="L90" s="282"/>
      <c r="M90" s="282"/>
      <c r="N90" s="282"/>
      <c r="O90" s="283"/>
      <c r="P90" s="283"/>
      <c r="Q90" s="283"/>
      <c r="R90" s="253"/>
      <c r="S90" s="253"/>
      <c r="T90" s="284" t="str">
        <f t="shared" si="1"/>
        <v xml:space="preserve"> </v>
      </c>
      <c r="U90" s="284"/>
      <c r="V90" s="284"/>
      <c r="W90" s="284"/>
      <c r="X90" s="285"/>
      <c r="Y90" s="285"/>
      <c r="Z90" s="285"/>
      <c r="AA90" s="285"/>
      <c r="AB90" s="285"/>
    </row>
    <row r="91" spans="2:28" ht="23.1" customHeight="1">
      <c r="B91" s="250">
        <v>75</v>
      </c>
      <c r="C91" s="250"/>
      <c r="D91" s="184"/>
      <c r="E91" s="184"/>
      <c r="F91" s="281"/>
      <c r="G91" s="281"/>
      <c r="H91" s="281"/>
      <c r="I91" s="281"/>
      <c r="J91" s="281"/>
      <c r="K91" s="281"/>
      <c r="L91" s="282"/>
      <c r="M91" s="282"/>
      <c r="N91" s="282"/>
      <c r="O91" s="283"/>
      <c r="P91" s="283"/>
      <c r="Q91" s="283"/>
      <c r="R91" s="253"/>
      <c r="S91" s="253"/>
      <c r="T91" s="284" t="str">
        <f t="shared" si="1"/>
        <v xml:space="preserve"> </v>
      </c>
      <c r="U91" s="284"/>
      <c r="V91" s="284"/>
      <c r="W91" s="284"/>
      <c r="X91" s="285"/>
      <c r="Y91" s="285"/>
      <c r="Z91" s="285"/>
      <c r="AA91" s="285"/>
      <c r="AB91" s="285"/>
    </row>
    <row r="92" spans="2:28" ht="23.1" customHeight="1">
      <c r="B92" s="250">
        <v>76</v>
      </c>
      <c r="C92" s="250"/>
      <c r="D92" s="184"/>
      <c r="E92" s="184"/>
      <c r="F92" s="281"/>
      <c r="G92" s="281"/>
      <c r="H92" s="281"/>
      <c r="I92" s="281"/>
      <c r="J92" s="281"/>
      <c r="K92" s="281"/>
      <c r="L92" s="282"/>
      <c r="M92" s="282"/>
      <c r="N92" s="282"/>
      <c r="O92" s="283"/>
      <c r="P92" s="283"/>
      <c r="Q92" s="283"/>
      <c r="R92" s="253"/>
      <c r="S92" s="253"/>
      <c r="T92" s="284" t="str">
        <f t="shared" ref="T92:T95" si="2">IF(R92="t",L92*O92*1000,IF(R92="kg",L92*O92," "))</f>
        <v xml:space="preserve"> </v>
      </c>
      <c r="U92" s="284"/>
      <c r="V92" s="284"/>
      <c r="W92" s="284"/>
      <c r="X92" s="285"/>
      <c r="Y92" s="285"/>
      <c r="Z92" s="285"/>
      <c r="AA92" s="285"/>
      <c r="AB92" s="285"/>
    </row>
    <row r="93" spans="2:28" ht="23.1" customHeight="1">
      <c r="B93" s="250">
        <v>77</v>
      </c>
      <c r="C93" s="250"/>
      <c r="D93" s="184"/>
      <c r="E93" s="184"/>
      <c r="F93" s="281"/>
      <c r="G93" s="281"/>
      <c r="H93" s="281"/>
      <c r="I93" s="281"/>
      <c r="J93" s="281"/>
      <c r="K93" s="281"/>
      <c r="L93" s="282"/>
      <c r="M93" s="282"/>
      <c r="N93" s="282"/>
      <c r="O93" s="283"/>
      <c r="P93" s="283"/>
      <c r="Q93" s="283"/>
      <c r="R93" s="253"/>
      <c r="S93" s="253"/>
      <c r="T93" s="284" t="str">
        <f t="shared" si="2"/>
        <v xml:space="preserve"> </v>
      </c>
      <c r="U93" s="284"/>
      <c r="V93" s="284"/>
      <c r="W93" s="284"/>
      <c r="X93" s="285"/>
      <c r="Y93" s="285"/>
      <c r="Z93" s="285"/>
      <c r="AA93" s="285"/>
      <c r="AB93" s="285"/>
    </row>
    <row r="94" spans="2:28" ht="23.1" customHeight="1">
      <c r="B94" s="250">
        <v>78</v>
      </c>
      <c r="C94" s="250"/>
      <c r="D94" s="184"/>
      <c r="E94" s="184"/>
      <c r="F94" s="281"/>
      <c r="G94" s="281"/>
      <c r="H94" s="281"/>
      <c r="I94" s="281"/>
      <c r="J94" s="281"/>
      <c r="K94" s="281"/>
      <c r="L94" s="282"/>
      <c r="M94" s="282"/>
      <c r="N94" s="282"/>
      <c r="O94" s="283"/>
      <c r="P94" s="283"/>
      <c r="Q94" s="283"/>
      <c r="R94" s="253"/>
      <c r="S94" s="253"/>
      <c r="T94" s="284" t="str">
        <f t="shared" si="2"/>
        <v xml:space="preserve"> </v>
      </c>
      <c r="U94" s="284"/>
      <c r="V94" s="284"/>
      <c r="W94" s="284"/>
      <c r="X94" s="285"/>
      <c r="Y94" s="285"/>
      <c r="Z94" s="285"/>
      <c r="AA94" s="285"/>
      <c r="AB94" s="285"/>
    </row>
    <row r="95" spans="2:28" ht="23.1" customHeight="1">
      <c r="B95" s="250">
        <v>79</v>
      </c>
      <c r="C95" s="250"/>
      <c r="D95" s="184"/>
      <c r="E95" s="184"/>
      <c r="F95" s="281"/>
      <c r="G95" s="281"/>
      <c r="H95" s="281"/>
      <c r="I95" s="281"/>
      <c r="J95" s="281"/>
      <c r="K95" s="281"/>
      <c r="L95" s="282"/>
      <c r="M95" s="282"/>
      <c r="N95" s="282"/>
      <c r="O95" s="283"/>
      <c r="P95" s="283"/>
      <c r="Q95" s="283"/>
      <c r="R95" s="253"/>
      <c r="S95" s="253"/>
      <c r="T95" s="284" t="str">
        <f t="shared" si="2"/>
        <v xml:space="preserve"> </v>
      </c>
      <c r="U95" s="284"/>
      <c r="V95" s="284"/>
      <c r="W95" s="284"/>
      <c r="X95" s="285"/>
      <c r="Y95" s="285"/>
      <c r="Z95" s="285"/>
      <c r="AA95" s="285"/>
      <c r="AB95" s="285"/>
    </row>
    <row r="96" spans="2:28" ht="23.1" customHeight="1">
      <c r="B96" s="250">
        <v>80</v>
      </c>
      <c r="C96" s="250"/>
      <c r="D96" s="184"/>
      <c r="E96" s="184"/>
      <c r="F96" s="281"/>
      <c r="G96" s="281"/>
      <c r="H96" s="281"/>
      <c r="I96" s="281"/>
      <c r="J96" s="281"/>
      <c r="K96" s="281"/>
      <c r="L96" s="282"/>
      <c r="M96" s="282"/>
      <c r="N96" s="282"/>
      <c r="O96" s="283"/>
      <c r="P96" s="283"/>
      <c r="Q96" s="283"/>
      <c r="R96" s="253"/>
      <c r="S96" s="253"/>
      <c r="T96" s="284" t="str">
        <f t="shared" ref="T96" si="3">IF(R96="t",L96*O96*1000,IF(R96="kg",L96*O96," "))</f>
        <v xml:space="preserve"> </v>
      </c>
      <c r="U96" s="284"/>
      <c r="V96" s="284"/>
      <c r="W96" s="284"/>
      <c r="X96" s="285"/>
      <c r="Y96" s="285"/>
      <c r="Z96" s="285"/>
      <c r="AA96" s="285"/>
      <c r="AB96" s="285"/>
    </row>
  </sheetData>
  <sheetProtection algorithmName="SHA-512" hashValue="3t2NyF/mWLuPJ4ksINMyT3ZunIh/QekxqUOgh8lcx+8XswCNiV/cJIg50l6rYmaGdWhJQ478PrAdmX6Hk4Dc/Q==" saltValue="HnnmoTu9tTi8SdGNTC83XA==" spinCount="100000" sheet="1" objects="1" scenarios="1" formatRows="0"/>
  <mergeCells count="766">
    <mergeCell ref="B71:C71"/>
    <mergeCell ref="F71:G71"/>
    <mergeCell ref="H71:I71"/>
    <mergeCell ref="J71:K71"/>
    <mergeCell ref="L71:N71"/>
    <mergeCell ref="O71:Q71"/>
    <mergeCell ref="R71:S71"/>
    <mergeCell ref="T71:W71"/>
    <mergeCell ref="X71:AB71"/>
    <mergeCell ref="B70:C70"/>
    <mergeCell ref="F70:G70"/>
    <mergeCell ref="H70:I70"/>
    <mergeCell ref="J70:K70"/>
    <mergeCell ref="L70:N70"/>
    <mergeCell ref="O70:Q70"/>
    <mergeCell ref="R70:S70"/>
    <mergeCell ref="T70:W70"/>
    <mergeCell ref="X70:AB70"/>
    <mergeCell ref="B69:C69"/>
    <mergeCell ref="F69:G69"/>
    <mergeCell ref="H69:I69"/>
    <mergeCell ref="J69:K69"/>
    <mergeCell ref="L69:N69"/>
    <mergeCell ref="O69:Q69"/>
    <mergeCell ref="R69:S69"/>
    <mergeCell ref="T69:W69"/>
    <mergeCell ref="X69:AB69"/>
    <mergeCell ref="B68:C68"/>
    <mergeCell ref="F68:G68"/>
    <mergeCell ref="H68:I68"/>
    <mergeCell ref="J68:K68"/>
    <mergeCell ref="L68:N68"/>
    <mergeCell ref="O68:Q68"/>
    <mergeCell ref="R68:S68"/>
    <mergeCell ref="T68:W68"/>
    <mergeCell ref="X68:AB68"/>
    <mergeCell ref="B67:C67"/>
    <mergeCell ref="F67:G67"/>
    <mergeCell ref="H67:I67"/>
    <mergeCell ref="J67:K67"/>
    <mergeCell ref="L67:N67"/>
    <mergeCell ref="O67:Q67"/>
    <mergeCell ref="R67:S67"/>
    <mergeCell ref="T67:W67"/>
    <mergeCell ref="X67:AB67"/>
    <mergeCell ref="B66:C66"/>
    <mergeCell ref="F66:G66"/>
    <mergeCell ref="H66:I66"/>
    <mergeCell ref="J66:K66"/>
    <mergeCell ref="L66:N66"/>
    <mergeCell ref="O66:Q66"/>
    <mergeCell ref="R66:S66"/>
    <mergeCell ref="T66:W66"/>
    <mergeCell ref="X66:AB66"/>
    <mergeCell ref="B65:C65"/>
    <mergeCell ref="F65:G65"/>
    <mergeCell ref="H65:I65"/>
    <mergeCell ref="J65:K65"/>
    <mergeCell ref="L65:N65"/>
    <mergeCell ref="O65:Q65"/>
    <mergeCell ref="R65:S65"/>
    <mergeCell ref="T65:W65"/>
    <mergeCell ref="X65:AB65"/>
    <mergeCell ref="B64:C64"/>
    <mergeCell ref="F64:G64"/>
    <mergeCell ref="H64:I64"/>
    <mergeCell ref="J64:K64"/>
    <mergeCell ref="L64:N64"/>
    <mergeCell ref="O64:Q64"/>
    <mergeCell ref="R64:S64"/>
    <mergeCell ref="T64:W64"/>
    <mergeCell ref="X64:AB64"/>
    <mergeCell ref="B63:C63"/>
    <mergeCell ref="F63:G63"/>
    <mergeCell ref="H63:I63"/>
    <mergeCell ref="J63:K63"/>
    <mergeCell ref="L63:N63"/>
    <mergeCell ref="O63:Q63"/>
    <mergeCell ref="R63:S63"/>
    <mergeCell ref="T63:W63"/>
    <mergeCell ref="X63:AB63"/>
    <mergeCell ref="B62:C62"/>
    <mergeCell ref="F62:G62"/>
    <mergeCell ref="H62:I62"/>
    <mergeCell ref="J62:K62"/>
    <mergeCell ref="L62:N62"/>
    <mergeCell ref="O62:Q62"/>
    <mergeCell ref="R62:S62"/>
    <mergeCell ref="T62:W62"/>
    <mergeCell ref="X62:AB62"/>
    <mergeCell ref="B61:C61"/>
    <mergeCell ref="F61:G61"/>
    <mergeCell ref="H61:I61"/>
    <mergeCell ref="J61:K61"/>
    <mergeCell ref="L61:N61"/>
    <mergeCell ref="O61:Q61"/>
    <mergeCell ref="R61:S61"/>
    <mergeCell ref="T61:W61"/>
    <mergeCell ref="X61:AB61"/>
    <mergeCell ref="B60:C60"/>
    <mergeCell ref="F60:G60"/>
    <mergeCell ref="H60:I60"/>
    <mergeCell ref="J60:K60"/>
    <mergeCell ref="L60:N60"/>
    <mergeCell ref="O60:Q60"/>
    <mergeCell ref="R60:S60"/>
    <mergeCell ref="T60:W60"/>
    <mergeCell ref="X60:AB60"/>
    <mergeCell ref="B59:C59"/>
    <mergeCell ref="F59:G59"/>
    <mergeCell ref="H59:I59"/>
    <mergeCell ref="J59:K59"/>
    <mergeCell ref="L59:N59"/>
    <mergeCell ref="O59:Q59"/>
    <mergeCell ref="R59:S59"/>
    <mergeCell ref="T59:W59"/>
    <mergeCell ref="X59:AB59"/>
    <mergeCell ref="B58:C58"/>
    <mergeCell ref="F58:G58"/>
    <mergeCell ref="H58:I58"/>
    <mergeCell ref="J58:K58"/>
    <mergeCell ref="L58:N58"/>
    <mergeCell ref="O58:Q58"/>
    <mergeCell ref="R58:S58"/>
    <mergeCell ref="T58:W58"/>
    <mergeCell ref="X58:AB58"/>
    <mergeCell ref="B57:C57"/>
    <mergeCell ref="F57:G57"/>
    <mergeCell ref="H57:I57"/>
    <mergeCell ref="J57:K57"/>
    <mergeCell ref="L57:N57"/>
    <mergeCell ref="O57:Q57"/>
    <mergeCell ref="R57:S57"/>
    <mergeCell ref="T57:W57"/>
    <mergeCell ref="X57:AB57"/>
    <mergeCell ref="B56:C56"/>
    <mergeCell ref="F56:G56"/>
    <mergeCell ref="H56:I56"/>
    <mergeCell ref="J56:K56"/>
    <mergeCell ref="L56:N56"/>
    <mergeCell ref="O56:Q56"/>
    <mergeCell ref="R56:S56"/>
    <mergeCell ref="T56:W56"/>
    <mergeCell ref="X56:AB56"/>
    <mergeCell ref="B55:C55"/>
    <mergeCell ref="F55:G55"/>
    <mergeCell ref="H55:I55"/>
    <mergeCell ref="J55:K55"/>
    <mergeCell ref="L55:N55"/>
    <mergeCell ref="O55:Q55"/>
    <mergeCell ref="R55:S55"/>
    <mergeCell ref="T55:W55"/>
    <mergeCell ref="X55:AB55"/>
    <mergeCell ref="B54:C54"/>
    <mergeCell ref="F54:G54"/>
    <mergeCell ref="H54:I54"/>
    <mergeCell ref="J54:K54"/>
    <mergeCell ref="L54:N54"/>
    <mergeCell ref="O54:Q54"/>
    <mergeCell ref="R54:S54"/>
    <mergeCell ref="T54:W54"/>
    <mergeCell ref="X54:AB54"/>
    <mergeCell ref="B53:C53"/>
    <mergeCell ref="F53:G53"/>
    <mergeCell ref="H53:I53"/>
    <mergeCell ref="J53:K53"/>
    <mergeCell ref="L53:N53"/>
    <mergeCell ref="O53:Q53"/>
    <mergeCell ref="R53:S53"/>
    <mergeCell ref="T53:W53"/>
    <mergeCell ref="X53:AB53"/>
    <mergeCell ref="B52:C52"/>
    <mergeCell ref="F52:G52"/>
    <mergeCell ref="H52:I52"/>
    <mergeCell ref="J52:K52"/>
    <mergeCell ref="L52:N52"/>
    <mergeCell ref="O52:Q52"/>
    <mergeCell ref="R52:S52"/>
    <mergeCell ref="T52:W52"/>
    <mergeCell ref="X52:AB52"/>
    <mergeCell ref="B51:C51"/>
    <mergeCell ref="F51:G51"/>
    <mergeCell ref="H51:I51"/>
    <mergeCell ref="J51:K51"/>
    <mergeCell ref="L51:N51"/>
    <mergeCell ref="O51:Q51"/>
    <mergeCell ref="R51:S51"/>
    <mergeCell ref="T51:W51"/>
    <mergeCell ref="X51:AB51"/>
    <mergeCell ref="B50:C50"/>
    <mergeCell ref="F50:G50"/>
    <mergeCell ref="H50:I50"/>
    <mergeCell ref="J50:K50"/>
    <mergeCell ref="L50:N50"/>
    <mergeCell ref="O50:Q50"/>
    <mergeCell ref="R50:S50"/>
    <mergeCell ref="T50:W50"/>
    <mergeCell ref="X50:AB50"/>
    <mergeCell ref="B49:C49"/>
    <mergeCell ref="F49:G49"/>
    <mergeCell ref="H49:I49"/>
    <mergeCell ref="J49:K49"/>
    <mergeCell ref="L49:N49"/>
    <mergeCell ref="O49:Q49"/>
    <mergeCell ref="R49:S49"/>
    <mergeCell ref="T49:W49"/>
    <mergeCell ref="X49:AB49"/>
    <mergeCell ref="B48:C48"/>
    <mergeCell ref="F48:G48"/>
    <mergeCell ref="H48:I48"/>
    <mergeCell ref="J48:K48"/>
    <mergeCell ref="L48:N48"/>
    <mergeCell ref="O48:Q48"/>
    <mergeCell ref="R48:S48"/>
    <mergeCell ref="T48:W48"/>
    <mergeCell ref="X48:AB48"/>
    <mergeCell ref="B47:C47"/>
    <mergeCell ref="F47:G47"/>
    <mergeCell ref="H47:I47"/>
    <mergeCell ref="J47:K47"/>
    <mergeCell ref="L47:N47"/>
    <mergeCell ref="O47:Q47"/>
    <mergeCell ref="R47:S47"/>
    <mergeCell ref="T47:W47"/>
    <mergeCell ref="X47:AB47"/>
    <mergeCell ref="B46:C46"/>
    <mergeCell ref="F46:G46"/>
    <mergeCell ref="H46:I46"/>
    <mergeCell ref="J46:K46"/>
    <mergeCell ref="L46:N46"/>
    <mergeCell ref="O46:Q46"/>
    <mergeCell ref="R46:S46"/>
    <mergeCell ref="T46:W46"/>
    <mergeCell ref="X46:AB46"/>
    <mergeCell ref="B45:C45"/>
    <mergeCell ref="F45:G45"/>
    <mergeCell ref="H45:I45"/>
    <mergeCell ref="J45:K45"/>
    <mergeCell ref="L45:N45"/>
    <mergeCell ref="O45:Q45"/>
    <mergeCell ref="R45:S45"/>
    <mergeCell ref="T45:W45"/>
    <mergeCell ref="X45:AB45"/>
    <mergeCell ref="B44:C44"/>
    <mergeCell ref="F44:G44"/>
    <mergeCell ref="H44:I44"/>
    <mergeCell ref="J44:K44"/>
    <mergeCell ref="L44:N44"/>
    <mergeCell ref="O44:Q44"/>
    <mergeCell ref="R44:S44"/>
    <mergeCell ref="T44:W44"/>
    <mergeCell ref="X44:AB44"/>
    <mergeCell ref="B43:C43"/>
    <mergeCell ref="F43:G43"/>
    <mergeCell ref="H43:I43"/>
    <mergeCell ref="J43:K43"/>
    <mergeCell ref="L43:N43"/>
    <mergeCell ref="O43:Q43"/>
    <mergeCell ref="R43:S43"/>
    <mergeCell ref="T43:W43"/>
    <mergeCell ref="X43:AB43"/>
    <mergeCell ref="B42:C42"/>
    <mergeCell ref="F42:G42"/>
    <mergeCell ref="H42:I42"/>
    <mergeCell ref="J42:K42"/>
    <mergeCell ref="L42:N42"/>
    <mergeCell ref="O42:Q42"/>
    <mergeCell ref="R42:S42"/>
    <mergeCell ref="T42:W42"/>
    <mergeCell ref="X42:AB42"/>
    <mergeCell ref="T41:W41"/>
    <mergeCell ref="X41:AB41"/>
    <mergeCell ref="R40:S40"/>
    <mergeCell ref="T40:W40"/>
    <mergeCell ref="X40:AB40"/>
    <mergeCell ref="B41:C41"/>
    <mergeCell ref="F41:G41"/>
    <mergeCell ref="H41:I41"/>
    <mergeCell ref="J41:K41"/>
    <mergeCell ref="L41:N41"/>
    <mergeCell ref="O41:Q41"/>
    <mergeCell ref="R41:S41"/>
    <mergeCell ref="B40:C40"/>
    <mergeCell ref="F40:G40"/>
    <mergeCell ref="H40:I40"/>
    <mergeCell ref="J40:K40"/>
    <mergeCell ref="L40:N40"/>
    <mergeCell ref="O40:Q40"/>
    <mergeCell ref="B39:C39"/>
    <mergeCell ref="F39:G39"/>
    <mergeCell ref="H39:I39"/>
    <mergeCell ref="J39:K39"/>
    <mergeCell ref="L39:N39"/>
    <mergeCell ref="O39:Q39"/>
    <mergeCell ref="R39:S39"/>
    <mergeCell ref="T39:W39"/>
    <mergeCell ref="X39:AB39"/>
    <mergeCell ref="B38:C38"/>
    <mergeCell ref="F38:G38"/>
    <mergeCell ref="H38:I38"/>
    <mergeCell ref="J38:K38"/>
    <mergeCell ref="L38:N38"/>
    <mergeCell ref="O38:Q38"/>
    <mergeCell ref="R38:S38"/>
    <mergeCell ref="T38:W38"/>
    <mergeCell ref="X38:AB38"/>
    <mergeCell ref="R36:S36"/>
    <mergeCell ref="T36:W36"/>
    <mergeCell ref="X36:AB36"/>
    <mergeCell ref="B37:C37"/>
    <mergeCell ref="F37:G37"/>
    <mergeCell ref="H37:I37"/>
    <mergeCell ref="J37:K37"/>
    <mergeCell ref="L37:N37"/>
    <mergeCell ref="O37:Q37"/>
    <mergeCell ref="R37:S37"/>
    <mergeCell ref="B36:C36"/>
    <mergeCell ref="F36:G36"/>
    <mergeCell ref="H36:I36"/>
    <mergeCell ref="J36:K36"/>
    <mergeCell ref="L36:N36"/>
    <mergeCell ref="O36:Q36"/>
    <mergeCell ref="T37:W37"/>
    <mergeCell ref="X37:AB37"/>
    <mergeCell ref="B35:C35"/>
    <mergeCell ref="F35:G35"/>
    <mergeCell ref="H35:I35"/>
    <mergeCell ref="J35:K35"/>
    <mergeCell ref="L35:N35"/>
    <mergeCell ref="O35:Q35"/>
    <mergeCell ref="R35:S35"/>
    <mergeCell ref="T35:W35"/>
    <mergeCell ref="X35:AB35"/>
    <mergeCell ref="B34:C34"/>
    <mergeCell ref="F34:G34"/>
    <mergeCell ref="H34:I34"/>
    <mergeCell ref="J34:K34"/>
    <mergeCell ref="L34:N34"/>
    <mergeCell ref="O34:Q34"/>
    <mergeCell ref="R34:S34"/>
    <mergeCell ref="T34:W34"/>
    <mergeCell ref="X34:AB34"/>
    <mergeCell ref="R32:S32"/>
    <mergeCell ref="T32:W32"/>
    <mergeCell ref="X32:AB32"/>
    <mergeCell ref="B33:C33"/>
    <mergeCell ref="F33:G33"/>
    <mergeCell ref="H33:I33"/>
    <mergeCell ref="J33:K33"/>
    <mergeCell ref="L33:N33"/>
    <mergeCell ref="O33:Q33"/>
    <mergeCell ref="R33:S33"/>
    <mergeCell ref="B32:C32"/>
    <mergeCell ref="F32:G32"/>
    <mergeCell ref="H32:I32"/>
    <mergeCell ref="J32:K32"/>
    <mergeCell ref="L32:N32"/>
    <mergeCell ref="O32:Q32"/>
    <mergeCell ref="T33:W33"/>
    <mergeCell ref="X33:AB33"/>
    <mergeCell ref="B31:C31"/>
    <mergeCell ref="F31:G31"/>
    <mergeCell ref="H31:I31"/>
    <mergeCell ref="J31:K31"/>
    <mergeCell ref="L31:N31"/>
    <mergeCell ref="O31:Q31"/>
    <mergeCell ref="R31:S31"/>
    <mergeCell ref="T31:W31"/>
    <mergeCell ref="X31:AB31"/>
    <mergeCell ref="T29:W29"/>
    <mergeCell ref="X29:AB29"/>
    <mergeCell ref="B30:C30"/>
    <mergeCell ref="F30:G30"/>
    <mergeCell ref="H30:I30"/>
    <mergeCell ref="J30:K30"/>
    <mergeCell ref="L30:N30"/>
    <mergeCell ref="O30:Q30"/>
    <mergeCell ref="R30:S30"/>
    <mergeCell ref="T30:W30"/>
    <mergeCell ref="X30:AB30"/>
    <mergeCell ref="B29:C29"/>
    <mergeCell ref="F29:G29"/>
    <mergeCell ref="H29:I29"/>
    <mergeCell ref="J29:K29"/>
    <mergeCell ref="L29:N29"/>
    <mergeCell ref="O29:Q29"/>
    <mergeCell ref="R29:S29"/>
    <mergeCell ref="B28:C28"/>
    <mergeCell ref="F28:G28"/>
    <mergeCell ref="H28:I28"/>
    <mergeCell ref="J28:K28"/>
    <mergeCell ref="L28:N28"/>
    <mergeCell ref="O28:Q28"/>
    <mergeCell ref="AD26:AD28"/>
    <mergeCell ref="B27:C27"/>
    <mergeCell ref="F27:G27"/>
    <mergeCell ref="H27:I27"/>
    <mergeCell ref="J27:K27"/>
    <mergeCell ref="L27:N27"/>
    <mergeCell ref="O27:Q27"/>
    <mergeCell ref="R27:S27"/>
    <mergeCell ref="T27:W27"/>
    <mergeCell ref="X27:AB27"/>
    <mergeCell ref="R28:S28"/>
    <mergeCell ref="T28:W28"/>
    <mergeCell ref="X28:AB28"/>
    <mergeCell ref="B26:C26"/>
    <mergeCell ref="F26:G26"/>
    <mergeCell ref="H26:I26"/>
    <mergeCell ref="J26:K26"/>
    <mergeCell ref="L26:N26"/>
    <mergeCell ref="O26:Q26"/>
    <mergeCell ref="R26:S26"/>
    <mergeCell ref="T26:W26"/>
    <mergeCell ref="X26:AB26"/>
    <mergeCell ref="T23:W23"/>
    <mergeCell ref="X23:AB23"/>
    <mergeCell ref="AD23:AD25"/>
    <mergeCell ref="B24:C24"/>
    <mergeCell ref="F24:G24"/>
    <mergeCell ref="H24:I24"/>
    <mergeCell ref="J24:K24"/>
    <mergeCell ref="L24:N24"/>
    <mergeCell ref="O24:Q24"/>
    <mergeCell ref="R24:S24"/>
    <mergeCell ref="T24:W24"/>
    <mergeCell ref="X24:AB24"/>
    <mergeCell ref="B25:C25"/>
    <mergeCell ref="F25:G25"/>
    <mergeCell ref="H25:I25"/>
    <mergeCell ref="J25:K25"/>
    <mergeCell ref="L25:N25"/>
    <mergeCell ref="O25:Q25"/>
    <mergeCell ref="R25:S25"/>
    <mergeCell ref="T25:W25"/>
    <mergeCell ref="X25:AB25"/>
    <mergeCell ref="B23:C23"/>
    <mergeCell ref="F23:G23"/>
    <mergeCell ref="H23:I23"/>
    <mergeCell ref="J23:K23"/>
    <mergeCell ref="L23:N23"/>
    <mergeCell ref="O23:Q23"/>
    <mergeCell ref="R23:S23"/>
    <mergeCell ref="B22:C22"/>
    <mergeCell ref="F22:G22"/>
    <mergeCell ref="H22:I22"/>
    <mergeCell ref="J22:K22"/>
    <mergeCell ref="L22:N22"/>
    <mergeCell ref="O22:Q22"/>
    <mergeCell ref="AD20:AD22"/>
    <mergeCell ref="B21:C21"/>
    <mergeCell ref="F21:G21"/>
    <mergeCell ref="H21:I21"/>
    <mergeCell ref="J21:K21"/>
    <mergeCell ref="L21:N21"/>
    <mergeCell ref="O21:Q21"/>
    <mergeCell ref="R21:S21"/>
    <mergeCell ref="T21:W21"/>
    <mergeCell ref="X21:AB21"/>
    <mergeCell ref="R22:S22"/>
    <mergeCell ref="T22:W22"/>
    <mergeCell ref="X22:AB22"/>
    <mergeCell ref="B20:C20"/>
    <mergeCell ref="F20:G20"/>
    <mergeCell ref="H20:I20"/>
    <mergeCell ref="J20:K20"/>
    <mergeCell ref="L20:N20"/>
    <mergeCell ref="O20:Q20"/>
    <mergeCell ref="R20:S20"/>
    <mergeCell ref="T20:W20"/>
    <mergeCell ref="X20:AB20"/>
    <mergeCell ref="B19:C19"/>
    <mergeCell ref="F19:G19"/>
    <mergeCell ref="H19:I19"/>
    <mergeCell ref="J19:K19"/>
    <mergeCell ref="L19:N19"/>
    <mergeCell ref="O19:Q19"/>
    <mergeCell ref="R19:S19"/>
    <mergeCell ref="T19:W19"/>
    <mergeCell ref="X19:AB19"/>
    <mergeCell ref="B18:C18"/>
    <mergeCell ref="F18:G18"/>
    <mergeCell ref="H18:I18"/>
    <mergeCell ref="J18:K18"/>
    <mergeCell ref="L18:N18"/>
    <mergeCell ref="O18:Q18"/>
    <mergeCell ref="R18:S18"/>
    <mergeCell ref="T18:W18"/>
    <mergeCell ref="X18:AB18"/>
    <mergeCell ref="Z3:AB13"/>
    <mergeCell ref="C5:D6"/>
    <mergeCell ref="E5:H5"/>
    <mergeCell ref="I5:I6"/>
    <mergeCell ref="J5:L5"/>
    <mergeCell ref="B17:C17"/>
    <mergeCell ref="F17:G17"/>
    <mergeCell ref="H17:I17"/>
    <mergeCell ref="J17:K17"/>
    <mergeCell ref="L17:N17"/>
    <mergeCell ref="O17:Q17"/>
    <mergeCell ref="R17:S17"/>
    <mergeCell ref="T17:W17"/>
    <mergeCell ref="X17:AB17"/>
    <mergeCell ref="B14:AB14"/>
    <mergeCell ref="B15:C16"/>
    <mergeCell ref="D15:E15"/>
    <mergeCell ref="F15:K15"/>
    <mergeCell ref="L15:N15"/>
    <mergeCell ref="O15:W15"/>
    <mergeCell ref="X15:AB16"/>
    <mergeCell ref="F16:G16"/>
    <mergeCell ref="H16:I16"/>
    <mergeCell ref="J16:K16"/>
    <mergeCell ref="L16:N16"/>
    <mergeCell ref="O16:Q16"/>
    <mergeCell ref="R16:S16"/>
    <mergeCell ref="T16:W16"/>
    <mergeCell ref="M5:M6"/>
    <mergeCell ref="N5:P6"/>
    <mergeCell ref="E6:H6"/>
    <mergeCell ref="J6:L6"/>
    <mergeCell ref="C8:D9"/>
    <mergeCell ref="W8:W9"/>
    <mergeCell ref="D11:I12"/>
    <mergeCell ref="O11:R11"/>
    <mergeCell ref="E8:E9"/>
    <mergeCell ref="X8:X9"/>
    <mergeCell ref="Y8:Y9"/>
    <mergeCell ref="O9:P9"/>
    <mergeCell ref="R9:S9"/>
    <mergeCell ref="F8:F9"/>
    <mergeCell ref="H8:H9"/>
    <mergeCell ref="I8:K9"/>
    <mergeCell ref="L8:L9"/>
    <mergeCell ref="M8:M9"/>
    <mergeCell ref="N8:N9"/>
    <mergeCell ref="O8:P8"/>
    <mergeCell ref="R8:S8"/>
    <mergeCell ref="T8:T9"/>
    <mergeCell ref="U8:U9"/>
    <mergeCell ref="V8:V9"/>
    <mergeCell ref="B72:C72"/>
    <mergeCell ref="F72:G72"/>
    <mergeCell ref="H72:I72"/>
    <mergeCell ref="J72:K72"/>
    <mergeCell ref="L72:N72"/>
    <mergeCell ref="O72:Q72"/>
    <mergeCell ref="R72:S72"/>
    <mergeCell ref="T72:W72"/>
    <mergeCell ref="X72:AB72"/>
    <mergeCell ref="B73:C73"/>
    <mergeCell ref="F73:G73"/>
    <mergeCell ref="H73:I73"/>
    <mergeCell ref="J73:K73"/>
    <mergeCell ref="L73:N73"/>
    <mergeCell ref="O73:Q73"/>
    <mergeCell ref="R73:S73"/>
    <mergeCell ref="T73:W73"/>
    <mergeCell ref="X73:AB73"/>
    <mergeCell ref="B74:C74"/>
    <mergeCell ref="F74:G74"/>
    <mergeCell ref="H74:I74"/>
    <mergeCell ref="J74:K74"/>
    <mergeCell ref="L74:N74"/>
    <mergeCell ref="O74:Q74"/>
    <mergeCell ref="R74:S74"/>
    <mergeCell ref="T74:W74"/>
    <mergeCell ref="X74:AB74"/>
    <mergeCell ref="B75:C75"/>
    <mergeCell ref="F75:G75"/>
    <mergeCell ref="H75:I75"/>
    <mergeCell ref="J75:K75"/>
    <mergeCell ref="L75:N75"/>
    <mergeCell ref="O75:Q75"/>
    <mergeCell ref="R75:S75"/>
    <mergeCell ref="T75:W75"/>
    <mergeCell ref="X75:AB75"/>
    <mergeCell ref="B76:C76"/>
    <mergeCell ref="F76:G76"/>
    <mergeCell ref="H76:I76"/>
    <mergeCell ref="J76:K76"/>
    <mergeCell ref="L76:N76"/>
    <mergeCell ref="O76:Q76"/>
    <mergeCell ref="R76:S76"/>
    <mergeCell ref="T76:W76"/>
    <mergeCell ref="X76:AB76"/>
    <mergeCell ref="B77:C77"/>
    <mergeCell ref="F77:G77"/>
    <mergeCell ref="H77:I77"/>
    <mergeCell ref="J77:K77"/>
    <mergeCell ref="L77:N77"/>
    <mergeCell ref="O77:Q77"/>
    <mergeCell ref="R77:S77"/>
    <mergeCell ref="T77:W77"/>
    <mergeCell ref="X77:AB77"/>
    <mergeCell ref="B78:C78"/>
    <mergeCell ref="F78:G78"/>
    <mergeCell ref="H78:I78"/>
    <mergeCell ref="J78:K78"/>
    <mergeCell ref="L78:N78"/>
    <mergeCell ref="O78:Q78"/>
    <mergeCell ref="R78:S78"/>
    <mergeCell ref="T78:W78"/>
    <mergeCell ref="X78:AB78"/>
    <mergeCell ref="B79:C79"/>
    <mergeCell ref="F79:G79"/>
    <mergeCell ref="H79:I79"/>
    <mergeCell ref="J79:K79"/>
    <mergeCell ref="L79:N79"/>
    <mergeCell ref="O79:Q79"/>
    <mergeCell ref="R79:S79"/>
    <mergeCell ref="T79:W79"/>
    <mergeCell ref="X79:AB79"/>
    <mergeCell ref="B80:C80"/>
    <mergeCell ref="F80:G80"/>
    <mergeCell ref="H80:I80"/>
    <mergeCell ref="J80:K80"/>
    <mergeCell ref="L80:N80"/>
    <mergeCell ref="O80:Q80"/>
    <mergeCell ref="R80:S80"/>
    <mergeCell ref="T80:W80"/>
    <mergeCell ref="X80:AB80"/>
    <mergeCell ref="B81:C81"/>
    <mergeCell ref="F81:G81"/>
    <mergeCell ref="H81:I81"/>
    <mergeCell ref="J81:K81"/>
    <mergeCell ref="L81:N81"/>
    <mergeCell ref="O81:Q81"/>
    <mergeCell ref="R81:S81"/>
    <mergeCell ref="T81:W81"/>
    <mergeCell ref="X81:AB81"/>
    <mergeCell ref="B82:C82"/>
    <mergeCell ref="F82:G82"/>
    <mergeCell ref="H82:I82"/>
    <mergeCell ref="J82:K82"/>
    <mergeCell ref="L82:N82"/>
    <mergeCell ref="O82:Q82"/>
    <mergeCell ref="R82:S82"/>
    <mergeCell ref="T82:W82"/>
    <mergeCell ref="X82:AB82"/>
    <mergeCell ref="B83:C83"/>
    <mergeCell ref="F83:G83"/>
    <mergeCell ref="H83:I83"/>
    <mergeCell ref="J83:K83"/>
    <mergeCell ref="L83:N83"/>
    <mergeCell ref="O83:Q83"/>
    <mergeCell ref="R83:S83"/>
    <mergeCell ref="T83:W83"/>
    <mergeCell ref="X83:AB83"/>
    <mergeCell ref="B84:C84"/>
    <mergeCell ref="F84:G84"/>
    <mergeCell ref="H84:I84"/>
    <mergeCell ref="J84:K84"/>
    <mergeCell ref="L84:N84"/>
    <mergeCell ref="O84:Q84"/>
    <mergeCell ref="R84:S84"/>
    <mergeCell ref="T84:W84"/>
    <mergeCell ref="X84:AB84"/>
    <mergeCell ref="B85:C85"/>
    <mergeCell ref="F85:G85"/>
    <mergeCell ref="H85:I85"/>
    <mergeCell ref="J85:K85"/>
    <mergeCell ref="L85:N85"/>
    <mergeCell ref="O85:Q85"/>
    <mergeCell ref="R85:S85"/>
    <mergeCell ref="T85:W85"/>
    <mergeCell ref="X85:AB85"/>
    <mergeCell ref="B86:C86"/>
    <mergeCell ref="F86:G86"/>
    <mergeCell ref="H86:I86"/>
    <mergeCell ref="J86:K86"/>
    <mergeCell ref="L86:N86"/>
    <mergeCell ref="O86:Q86"/>
    <mergeCell ref="R86:S86"/>
    <mergeCell ref="T86:W86"/>
    <mergeCell ref="X86:AB86"/>
    <mergeCell ref="B87:C87"/>
    <mergeCell ref="F87:G87"/>
    <mergeCell ref="H87:I87"/>
    <mergeCell ref="J87:K87"/>
    <mergeCell ref="L87:N87"/>
    <mergeCell ref="O87:Q87"/>
    <mergeCell ref="R87:S87"/>
    <mergeCell ref="T87:W87"/>
    <mergeCell ref="X87:AB87"/>
    <mergeCell ref="B88:C88"/>
    <mergeCell ref="F88:G88"/>
    <mergeCell ref="H88:I88"/>
    <mergeCell ref="J88:K88"/>
    <mergeCell ref="L88:N88"/>
    <mergeCell ref="O88:Q88"/>
    <mergeCell ref="R88:S88"/>
    <mergeCell ref="T88:W88"/>
    <mergeCell ref="X88:AB88"/>
    <mergeCell ref="B89:C89"/>
    <mergeCell ref="F89:G89"/>
    <mergeCell ref="H89:I89"/>
    <mergeCell ref="J89:K89"/>
    <mergeCell ref="L89:N89"/>
    <mergeCell ref="O89:Q89"/>
    <mergeCell ref="R89:S89"/>
    <mergeCell ref="T89:W89"/>
    <mergeCell ref="X89:AB89"/>
    <mergeCell ref="B90:C90"/>
    <mergeCell ref="F90:G90"/>
    <mergeCell ref="H90:I90"/>
    <mergeCell ref="J90:K90"/>
    <mergeCell ref="L90:N90"/>
    <mergeCell ref="O90:Q90"/>
    <mergeCell ref="R90:S90"/>
    <mergeCell ref="T90:W90"/>
    <mergeCell ref="X90:AB90"/>
    <mergeCell ref="B91:C91"/>
    <mergeCell ref="F91:G91"/>
    <mergeCell ref="H91:I91"/>
    <mergeCell ref="J91:K91"/>
    <mergeCell ref="L91:N91"/>
    <mergeCell ref="O91:Q91"/>
    <mergeCell ref="R91:S91"/>
    <mergeCell ref="T91:W91"/>
    <mergeCell ref="X91:AB91"/>
    <mergeCell ref="B92:C92"/>
    <mergeCell ref="F92:G92"/>
    <mergeCell ref="H92:I92"/>
    <mergeCell ref="J92:K92"/>
    <mergeCell ref="L92:N92"/>
    <mergeCell ref="O92:Q92"/>
    <mergeCell ref="R92:S92"/>
    <mergeCell ref="T92:W92"/>
    <mergeCell ref="X92:AB92"/>
    <mergeCell ref="B93:C93"/>
    <mergeCell ref="F93:G93"/>
    <mergeCell ref="H93:I93"/>
    <mergeCell ref="J93:K93"/>
    <mergeCell ref="L93:N93"/>
    <mergeCell ref="O93:Q93"/>
    <mergeCell ref="R93:S93"/>
    <mergeCell ref="T93:W93"/>
    <mergeCell ref="X93:AB93"/>
    <mergeCell ref="B94:C94"/>
    <mergeCell ref="F94:G94"/>
    <mergeCell ref="H94:I94"/>
    <mergeCell ref="J94:K94"/>
    <mergeCell ref="L94:N94"/>
    <mergeCell ref="O94:Q94"/>
    <mergeCell ref="R94:S94"/>
    <mergeCell ref="T94:W94"/>
    <mergeCell ref="X94:AB94"/>
    <mergeCell ref="B95:C95"/>
    <mergeCell ref="F95:G95"/>
    <mergeCell ref="H95:I95"/>
    <mergeCell ref="J95:K95"/>
    <mergeCell ref="L95:N95"/>
    <mergeCell ref="O95:Q95"/>
    <mergeCell ref="R95:S95"/>
    <mergeCell ref="T95:W95"/>
    <mergeCell ref="X95:AB95"/>
    <mergeCell ref="B96:C96"/>
    <mergeCell ref="F96:G96"/>
    <mergeCell ref="H96:I96"/>
    <mergeCell ref="J96:K96"/>
    <mergeCell ref="L96:N96"/>
    <mergeCell ref="O96:Q96"/>
    <mergeCell ref="R96:S96"/>
    <mergeCell ref="T96:W96"/>
    <mergeCell ref="X96:AB96"/>
  </mergeCells>
  <phoneticPr fontId="9" type="noConversion"/>
  <dataValidations count="3">
    <dataValidation type="list" allowBlank="1" showInputMessage="1" showErrorMessage="1" sqref="H17:H96" xr:uid="{EE47B892-CE30-4B89-8695-A0EE82E0BF8E}">
      <formula1>排放源範疇</formula1>
    </dataValidation>
    <dataValidation type="list" allowBlank="1" showInputMessage="1" showErrorMessage="1" sqref="J17:J96" xr:uid="{B1125072-C636-4D51-8BC3-116F7890A9B0}">
      <formula1>排放源型式</formula1>
    </dataValidation>
    <dataValidation type="list" allowBlank="1" showInputMessage="1" showErrorMessage="1" sqref="R17:S96" xr:uid="{F2F6C91D-5811-4FAE-AD41-09F09C0CB46E}">
      <formula1>$AD$2:$AD$3</formula1>
    </dataValidation>
  </dataValidations>
  <printOptions horizontalCentered="1"/>
  <pageMargins left="0.19685039370078741" right="0.19685039370078741" top="0.39370078740157483" bottom="0.19685039370078741" header="0.39370078740157483" footer="0.19685039370078741"/>
  <pageSetup paperSize="9" scale="70" fitToWidth="0"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9FBF1-0254-4B32-98F1-9F96D8A7441D}">
  <dimension ref="A1:P48"/>
  <sheetViews>
    <sheetView view="pageBreakPreview" topLeftCell="B2" zoomScale="98" zoomScaleNormal="100" zoomScaleSheetLayoutView="98" workbookViewId="0">
      <selection activeCell="K8" sqref="K8:K19"/>
    </sheetView>
  </sheetViews>
  <sheetFormatPr defaultColWidth="9.84375" defaultRowHeight="14.25"/>
  <cols>
    <col min="1" max="1" width="0.1328125" style="7" hidden="1" customWidth="1"/>
    <col min="2" max="2" width="3.85546875" style="7" customWidth="1"/>
    <col min="3" max="3" width="11.57421875" style="7" customWidth="1"/>
    <col min="4" max="8" width="11.57421875" style="129" customWidth="1"/>
    <col min="9" max="9" width="14.8984375" style="129" customWidth="1"/>
    <col min="10" max="10" width="9.3125" style="130" customWidth="1"/>
    <col min="11" max="11" width="54.15234375" style="129" customWidth="1"/>
    <col min="12" max="12" width="19.69140625" style="129" customWidth="1"/>
    <col min="13" max="13" width="7.18359375" style="131" customWidth="1"/>
    <col min="14" max="15" width="7.18359375" style="40" customWidth="1"/>
    <col min="16" max="16" width="3.05859375" style="7" customWidth="1"/>
    <col min="17" max="17" width="9.84375" style="7" customWidth="1"/>
    <col min="18" max="16384" width="9.84375" style="7"/>
  </cols>
  <sheetData>
    <row r="1" spans="2:16" s="8" customFormat="1" ht="16.5" hidden="1" customHeight="1">
      <c r="B1" s="7"/>
      <c r="C1" s="7"/>
      <c r="D1" s="129"/>
      <c r="E1" s="129"/>
      <c r="F1" s="129"/>
      <c r="G1" s="129"/>
      <c r="H1" s="129"/>
      <c r="I1" s="129"/>
      <c r="J1" s="130"/>
      <c r="K1" s="129"/>
      <c r="L1" s="129"/>
      <c r="M1" s="131"/>
      <c r="N1" s="40"/>
      <c r="O1" s="40"/>
      <c r="P1" s="7"/>
    </row>
    <row r="2" spans="2:16" s="8" customFormat="1" ht="20.25">
      <c r="B2" s="45" t="s">
        <v>316</v>
      </c>
      <c r="C2" s="7"/>
      <c r="D2" s="129"/>
      <c r="E2" s="129"/>
      <c r="F2" s="129"/>
      <c r="G2" s="129"/>
      <c r="H2" s="129"/>
      <c r="I2" s="129"/>
      <c r="J2" s="130"/>
      <c r="K2" s="129"/>
      <c r="L2" s="129"/>
      <c r="M2" s="131"/>
      <c r="N2" s="40"/>
      <c r="O2" s="40"/>
      <c r="P2" s="47"/>
    </row>
    <row r="3" spans="2:16" s="8" customFormat="1" ht="20.25">
      <c r="B3" s="87" t="s">
        <v>317</v>
      </c>
      <c r="C3" s="7"/>
      <c r="D3" s="129"/>
      <c r="E3" s="129"/>
      <c r="F3" s="129"/>
      <c r="G3" s="129"/>
      <c r="H3" s="129"/>
      <c r="I3" s="129"/>
      <c r="J3" s="130"/>
      <c r="K3" s="129"/>
      <c r="L3" s="129"/>
      <c r="M3" s="131"/>
      <c r="N3" s="40"/>
      <c r="O3" s="40"/>
      <c r="P3" s="7"/>
    </row>
    <row r="4" spans="2:16" s="8" customFormat="1" ht="11.25" customHeight="1">
      <c r="B4" s="87"/>
      <c r="C4" s="81"/>
      <c r="D4" s="132"/>
      <c r="E4" s="129"/>
      <c r="F4" s="129"/>
      <c r="G4" s="129"/>
      <c r="H4" s="129"/>
      <c r="I4" s="129"/>
      <c r="J4" s="129"/>
      <c r="K4" s="129"/>
      <c r="L4" s="129"/>
      <c r="M4" s="40"/>
      <c r="N4" s="40"/>
      <c r="O4" s="40"/>
      <c r="P4" s="7"/>
    </row>
    <row r="5" spans="2:16" s="8" customFormat="1" ht="35.25" customHeight="1">
      <c r="B5" s="7"/>
      <c r="C5" s="133" t="s">
        <v>318</v>
      </c>
      <c r="D5" s="296" t="s">
        <v>319</v>
      </c>
      <c r="E5" s="296"/>
      <c r="F5" s="296"/>
      <c r="G5" s="296"/>
      <c r="H5" s="296"/>
      <c r="I5" s="296"/>
      <c r="J5" s="133" t="s">
        <v>320</v>
      </c>
      <c r="K5" s="133" t="s">
        <v>321</v>
      </c>
      <c r="L5" s="133" t="s">
        <v>322</v>
      </c>
      <c r="M5" s="134" t="s">
        <v>323</v>
      </c>
      <c r="N5" s="133" t="s">
        <v>324</v>
      </c>
      <c r="O5" s="133" t="s">
        <v>325</v>
      </c>
      <c r="P5" s="7"/>
    </row>
    <row r="6" spans="2:16" s="8" customFormat="1" ht="48.6" customHeight="1">
      <c r="B6" s="7"/>
      <c r="C6" s="297" t="s">
        <v>326</v>
      </c>
      <c r="D6" s="214" t="s">
        <v>453</v>
      </c>
      <c r="E6" s="214"/>
      <c r="F6" s="214"/>
      <c r="G6" s="214"/>
      <c r="H6" s="214"/>
      <c r="I6" s="214"/>
      <c r="J6" s="167"/>
      <c r="K6" s="298"/>
      <c r="L6" s="298"/>
      <c r="M6" s="302">
        <v>0.6</v>
      </c>
      <c r="N6" s="299"/>
      <c r="O6" s="300"/>
      <c r="P6" s="7"/>
    </row>
    <row r="7" spans="2:16" s="8" customFormat="1" ht="48" customHeight="1">
      <c r="B7" s="7"/>
      <c r="C7" s="297"/>
      <c r="D7" s="214" t="s">
        <v>454</v>
      </c>
      <c r="E7" s="214"/>
      <c r="F7" s="214"/>
      <c r="G7" s="214"/>
      <c r="H7" s="214"/>
      <c r="I7" s="214"/>
      <c r="J7" s="167"/>
      <c r="K7" s="298"/>
      <c r="L7" s="298"/>
      <c r="M7" s="302"/>
      <c r="N7" s="299"/>
      <c r="O7" s="300"/>
      <c r="P7" s="7"/>
    </row>
    <row r="8" spans="2:16" s="8" customFormat="1" ht="61.5" customHeight="1">
      <c r="B8" s="7"/>
      <c r="C8" s="301" t="s">
        <v>327</v>
      </c>
      <c r="D8" s="214" t="s">
        <v>455</v>
      </c>
      <c r="E8" s="214"/>
      <c r="F8" s="214"/>
      <c r="G8" s="214"/>
      <c r="H8" s="214"/>
      <c r="I8" s="214"/>
      <c r="J8" s="167"/>
      <c r="K8" s="298"/>
      <c r="L8" s="298"/>
      <c r="M8" s="302">
        <v>1.8</v>
      </c>
      <c r="N8" s="299"/>
      <c r="O8" s="300"/>
      <c r="P8" s="7"/>
    </row>
    <row r="9" spans="2:16" s="8" customFormat="1" ht="61.5" customHeight="1">
      <c r="B9" s="7"/>
      <c r="C9" s="301"/>
      <c r="D9" s="214" t="s">
        <v>456</v>
      </c>
      <c r="E9" s="214"/>
      <c r="F9" s="214"/>
      <c r="G9" s="214"/>
      <c r="H9" s="214"/>
      <c r="I9" s="214"/>
      <c r="J9" s="167"/>
      <c r="K9" s="298"/>
      <c r="L9" s="298"/>
      <c r="M9" s="302"/>
      <c r="N9" s="299"/>
      <c r="O9" s="300"/>
      <c r="P9" s="7"/>
    </row>
    <row r="10" spans="2:16" s="8" customFormat="1" ht="61.5" customHeight="1">
      <c r="B10" s="7"/>
      <c r="C10" s="301"/>
      <c r="D10" s="214" t="s">
        <v>457</v>
      </c>
      <c r="E10" s="214"/>
      <c r="F10" s="214"/>
      <c r="G10" s="214"/>
      <c r="H10" s="214"/>
      <c r="I10" s="214"/>
      <c r="J10" s="167"/>
      <c r="K10" s="298"/>
      <c r="L10" s="298"/>
      <c r="M10" s="302"/>
      <c r="N10" s="299"/>
      <c r="O10" s="300"/>
      <c r="P10" s="7"/>
    </row>
    <row r="11" spans="2:16" s="8" customFormat="1" ht="61.5" customHeight="1">
      <c r="B11" s="7"/>
      <c r="C11" s="301"/>
      <c r="D11" s="214" t="s">
        <v>458</v>
      </c>
      <c r="E11" s="214"/>
      <c r="F11" s="214"/>
      <c r="G11" s="214"/>
      <c r="H11" s="214"/>
      <c r="I11" s="214"/>
      <c r="J11" s="167"/>
      <c r="K11" s="298"/>
      <c r="L11" s="298"/>
      <c r="M11" s="302"/>
      <c r="N11" s="299"/>
      <c r="O11" s="300"/>
      <c r="P11" s="7"/>
    </row>
    <row r="12" spans="2:16" s="8" customFormat="1" ht="61.5" customHeight="1">
      <c r="B12" s="7"/>
      <c r="C12" s="301"/>
      <c r="D12" s="214" t="s">
        <v>459</v>
      </c>
      <c r="E12" s="214"/>
      <c r="F12" s="214"/>
      <c r="G12" s="214"/>
      <c r="H12" s="214"/>
      <c r="I12" s="214"/>
      <c r="J12" s="167"/>
      <c r="K12" s="298"/>
      <c r="L12" s="298"/>
      <c r="M12" s="302"/>
      <c r="N12" s="299"/>
      <c r="O12" s="300"/>
      <c r="P12" s="7"/>
    </row>
    <row r="13" spans="2:16" s="8" customFormat="1" ht="61.5" customHeight="1">
      <c r="B13" s="7"/>
      <c r="C13" s="301"/>
      <c r="D13" s="214" t="s">
        <v>460</v>
      </c>
      <c r="E13" s="214"/>
      <c r="F13" s="214"/>
      <c r="G13" s="214"/>
      <c r="H13" s="214"/>
      <c r="I13" s="214"/>
      <c r="J13" s="167"/>
      <c r="K13" s="298"/>
      <c r="L13" s="298"/>
      <c r="M13" s="302"/>
      <c r="N13" s="299"/>
      <c r="O13" s="300"/>
      <c r="P13" s="7"/>
    </row>
    <row r="14" spans="2:16" s="8" customFormat="1" ht="61.5" customHeight="1">
      <c r="B14" s="7"/>
      <c r="C14" s="301"/>
      <c r="D14" s="214" t="s">
        <v>461</v>
      </c>
      <c r="E14" s="214"/>
      <c r="F14" s="214"/>
      <c r="G14" s="214"/>
      <c r="H14" s="214"/>
      <c r="I14" s="214"/>
      <c r="J14" s="167"/>
      <c r="K14" s="298"/>
      <c r="L14" s="298"/>
      <c r="M14" s="302"/>
      <c r="N14" s="299"/>
      <c r="O14" s="300"/>
      <c r="P14" s="7"/>
    </row>
    <row r="15" spans="2:16" s="8" customFormat="1" ht="61.5" customHeight="1">
      <c r="B15" s="7"/>
      <c r="C15" s="301"/>
      <c r="D15" s="214" t="s">
        <v>462</v>
      </c>
      <c r="E15" s="214"/>
      <c r="F15" s="214"/>
      <c r="G15" s="214"/>
      <c r="H15" s="214"/>
      <c r="I15" s="214"/>
      <c r="J15" s="167"/>
      <c r="K15" s="298"/>
      <c r="L15" s="298"/>
      <c r="M15" s="302"/>
      <c r="N15" s="299"/>
      <c r="O15" s="300"/>
      <c r="P15" s="7"/>
    </row>
    <row r="16" spans="2:16" s="8" customFormat="1" ht="61.5" customHeight="1">
      <c r="B16" s="7"/>
      <c r="C16" s="301"/>
      <c r="D16" s="214" t="s">
        <v>463</v>
      </c>
      <c r="E16" s="214"/>
      <c r="F16" s="214"/>
      <c r="G16" s="214"/>
      <c r="H16" s="214"/>
      <c r="I16" s="214"/>
      <c r="J16" s="167"/>
      <c r="K16" s="298"/>
      <c r="L16" s="298"/>
      <c r="M16" s="302"/>
      <c r="N16" s="299"/>
      <c r="O16" s="300"/>
      <c r="P16" s="7"/>
    </row>
    <row r="17" spans="2:16" s="8" customFormat="1" ht="61.5" customHeight="1">
      <c r="B17" s="7"/>
      <c r="C17" s="301"/>
      <c r="D17" s="214" t="s">
        <v>464</v>
      </c>
      <c r="E17" s="214"/>
      <c r="F17" s="214"/>
      <c r="G17" s="214"/>
      <c r="H17" s="214"/>
      <c r="I17" s="214"/>
      <c r="J17" s="167"/>
      <c r="K17" s="298"/>
      <c r="L17" s="298"/>
      <c r="M17" s="302"/>
      <c r="N17" s="299"/>
      <c r="O17" s="300"/>
      <c r="P17" s="7"/>
    </row>
    <row r="18" spans="2:16" s="8" customFormat="1" ht="61.5" customHeight="1">
      <c r="B18" s="7"/>
      <c r="C18" s="301"/>
      <c r="D18" s="214" t="s">
        <v>465</v>
      </c>
      <c r="E18" s="214"/>
      <c r="F18" s="214"/>
      <c r="G18" s="214"/>
      <c r="H18" s="214"/>
      <c r="I18" s="214"/>
      <c r="J18" s="167"/>
      <c r="K18" s="298"/>
      <c r="L18" s="298"/>
      <c r="M18" s="302"/>
      <c r="N18" s="299"/>
      <c r="O18" s="300"/>
      <c r="P18" s="7"/>
    </row>
    <row r="19" spans="2:16" s="8" customFormat="1" ht="61.5" customHeight="1">
      <c r="B19" s="7"/>
      <c r="C19" s="301"/>
      <c r="D19" s="214" t="s">
        <v>466</v>
      </c>
      <c r="E19" s="214"/>
      <c r="F19" s="214"/>
      <c r="G19" s="214"/>
      <c r="H19" s="214"/>
      <c r="I19" s="214"/>
      <c r="J19" s="167"/>
      <c r="K19" s="298"/>
      <c r="L19" s="298"/>
      <c r="M19" s="302"/>
      <c r="N19" s="299"/>
      <c r="O19" s="300"/>
      <c r="P19" s="7"/>
    </row>
    <row r="20" spans="2:16" s="8" customFormat="1" ht="51" customHeight="1">
      <c r="B20" s="7"/>
      <c r="C20" s="303" t="s">
        <v>328</v>
      </c>
      <c r="D20" s="214" t="s">
        <v>467</v>
      </c>
      <c r="E20" s="214"/>
      <c r="F20" s="214"/>
      <c r="G20" s="214"/>
      <c r="H20" s="214"/>
      <c r="I20" s="214"/>
      <c r="J20" s="167"/>
      <c r="K20" s="298"/>
      <c r="L20" s="298"/>
      <c r="M20" s="302">
        <v>0.6</v>
      </c>
      <c r="N20" s="299"/>
      <c r="O20" s="300"/>
      <c r="P20" s="7"/>
    </row>
    <row r="21" spans="2:16" s="8" customFormat="1" ht="51" customHeight="1">
      <c r="B21" s="7"/>
      <c r="C21" s="303"/>
      <c r="D21" s="214" t="s">
        <v>468</v>
      </c>
      <c r="E21" s="214"/>
      <c r="F21" s="214"/>
      <c r="G21" s="214"/>
      <c r="H21" s="214"/>
      <c r="I21" s="214"/>
      <c r="J21" s="167"/>
      <c r="K21" s="298"/>
      <c r="L21" s="298"/>
      <c r="M21" s="302"/>
      <c r="N21" s="299"/>
      <c r="O21" s="300"/>
      <c r="P21" s="7"/>
    </row>
    <row r="22" spans="2:16" s="8" customFormat="1" ht="51" customHeight="1">
      <c r="B22" s="7"/>
      <c r="C22" s="303"/>
      <c r="D22" s="214" t="s">
        <v>469</v>
      </c>
      <c r="E22" s="214"/>
      <c r="F22" s="214"/>
      <c r="G22" s="214"/>
      <c r="H22" s="214"/>
      <c r="I22" s="214"/>
      <c r="J22" s="167"/>
      <c r="K22" s="298"/>
      <c r="L22" s="298"/>
      <c r="M22" s="302"/>
      <c r="N22" s="299"/>
      <c r="O22" s="300"/>
      <c r="P22" s="7"/>
    </row>
    <row r="23" spans="2:16" s="8" customFormat="1" ht="32.25" customHeight="1">
      <c r="B23" s="7"/>
      <c r="C23" s="304" t="s">
        <v>72</v>
      </c>
      <c r="D23" s="304"/>
      <c r="E23" s="304"/>
      <c r="F23" s="304"/>
      <c r="G23" s="304"/>
      <c r="H23" s="304"/>
      <c r="I23" s="304"/>
      <c r="J23" s="304"/>
      <c r="K23" s="304"/>
      <c r="L23" s="304"/>
      <c r="M23" s="136">
        <v>3</v>
      </c>
      <c r="N23" s="42">
        <f>SUM(N6:N22)</f>
        <v>0</v>
      </c>
      <c r="O23" s="138"/>
      <c r="P23" s="7"/>
    </row>
    <row r="24" spans="2:16" s="8" customFormat="1" ht="32.25" customHeight="1">
      <c r="B24" s="7"/>
      <c r="C24" s="305" t="s">
        <v>431</v>
      </c>
      <c r="D24" s="306"/>
      <c r="E24" s="306"/>
      <c r="F24" s="306"/>
      <c r="G24" s="306"/>
      <c r="H24" s="306"/>
      <c r="I24" s="306"/>
      <c r="J24" s="306"/>
      <c r="K24" s="306"/>
      <c r="L24" s="306"/>
      <c r="M24" s="306"/>
      <c r="N24" s="306"/>
      <c r="O24" s="306"/>
      <c r="P24" s="7"/>
    </row>
    <row r="25" spans="2:16" s="8" customFormat="1" ht="32.25" customHeight="1">
      <c r="B25" s="7"/>
      <c r="C25" s="306"/>
      <c r="D25" s="306"/>
      <c r="E25" s="306"/>
      <c r="F25" s="306"/>
      <c r="G25" s="306"/>
      <c r="H25" s="306"/>
      <c r="I25" s="306"/>
      <c r="J25" s="306"/>
      <c r="K25" s="306"/>
      <c r="L25" s="306"/>
      <c r="M25" s="306"/>
      <c r="N25" s="306"/>
      <c r="O25" s="306"/>
      <c r="P25" s="7"/>
    </row>
    <row r="28" spans="2:16" s="8" customFormat="1" ht="20.25">
      <c r="B28" s="45" t="s">
        <v>316</v>
      </c>
      <c r="C28" s="7"/>
      <c r="D28" s="129"/>
      <c r="E28" s="129"/>
      <c r="F28" s="129"/>
      <c r="G28" s="129"/>
      <c r="H28" s="129"/>
      <c r="I28" s="129"/>
      <c r="J28" s="130"/>
      <c r="K28" s="129"/>
      <c r="L28" s="129"/>
      <c r="M28" s="131"/>
      <c r="N28" s="40"/>
      <c r="O28" s="40"/>
      <c r="P28" s="47"/>
    </row>
    <row r="29" spans="2:16" s="8" customFormat="1" ht="20.25">
      <c r="B29" s="87" t="s">
        <v>330</v>
      </c>
      <c r="C29" s="7"/>
      <c r="D29" s="129"/>
      <c r="E29" s="129"/>
      <c r="F29" s="129"/>
      <c r="G29" s="129"/>
      <c r="H29" s="129"/>
      <c r="I29" s="129"/>
      <c r="J29" s="130"/>
      <c r="K29" s="129"/>
      <c r="L29" s="129"/>
      <c r="M29" s="131"/>
      <c r="N29" s="40"/>
      <c r="O29" s="40"/>
      <c r="P29" s="7"/>
    </row>
    <row r="30" spans="2:16" s="8" customFormat="1" ht="11.25" customHeight="1">
      <c r="B30" s="87"/>
      <c r="C30" s="81"/>
      <c r="D30" s="132"/>
      <c r="E30" s="129"/>
      <c r="F30" s="129"/>
      <c r="G30" s="129"/>
      <c r="H30" s="129"/>
      <c r="I30" s="129"/>
      <c r="J30" s="129"/>
      <c r="K30" s="129"/>
      <c r="L30" s="129"/>
      <c r="M30" s="40"/>
      <c r="N30" s="40"/>
      <c r="O30" s="40"/>
      <c r="P30" s="7"/>
    </row>
    <row r="31" spans="2:16" s="8" customFormat="1" ht="34.5" customHeight="1">
      <c r="B31" s="7"/>
      <c r="C31" s="133" t="s">
        <v>318</v>
      </c>
      <c r="D31" s="296" t="s">
        <v>319</v>
      </c>
      <c r="E31" s="296"/>
      <c r="F31" s="296"/>
      <c r="G31" s="296"/>
      <c r="H31" s="296"/>
      <c r="I31" s="296"/>
      <c r="J31" s="133" t="s">
        <v>320</v>
      </c>
      <c r="K31" s="133" t="s">
        <v>321</v>
      </c>
      <c r="L31" s="133" t="s">
        <v>322</v>
      </c>
      <c r="M31" s="134" t="s">
        <v>323</v>
      </c>
      <c r="N31" s="133" t="s">
        <v>324</v>
      </c>
      <c r="O31" s="133" t="s">
        <v>325</v>
      </c>
      <c r="P31" s="7"/>
    </row>
    <row r="32" spans="2:16" s="8" customFormat="1" ht="45.6" customHeight="1">
      <c r="B32" s="7"/>
      <c r="C32" s="297" t="s">
        <v>326</v>
      </c>
      <c r="D32" s="214" t="s">
        <v>432</v>
      </c>
      <c r="E32" s="214"/>
      <c r="F32" s="214"/>
      <c r="G32" s="214"/>
      <c r="H32" s="214"/>
      <c r="I32" s="214"/>
      <c r="J32" s="167"/>
      <c r="K32" s="307"/>
      <c r="L32" s="307"/>
      <c r="M32" s="302">
        <v>0.8</v>
      </c>
      <c r="N32" s="299"/>
      <c r="O32" s="300"/>
      <c r="P32" s="7"/>
    </row>
    <row r="33" spans="3:15" s="8" customFormat="1" ht="45.6" customHeight="1">
      <c r="C33" s="297"/>
      <c r="D33" s="214" t="s">
        <v>433</v>
      </c>
      <c r="E33" s="214"/>
      <c r="F33" s="214"/>
      <c r="G33" s="214"/>
      <c r="H33" s="214"/>
      <c r="I33" s="214"/>
      <c r="J33" s="167"/>
      <c r="K33" s="308"/>
      <c r="L33" s="308"/>
      <c r="M33" s="302"/>
      <c r="N33" s="299"/>
      <c r="O33" s="300"/>
    </row>
    <row r="34" spans="3:15" s="8" customFormat="1" ht="45.6" customHeight="1">
      <c r="C34" s="297"/>
      <c r="D34" s="214" t="s">
        <v>434</v>
      </c>
      <c r="E34" s="214"/>
      <c r="F34" s="214"/>
      <c r="G34" s="214"/>
      <c r="H34" s="214"/>
      <c r="I34" s="214"/>
      <c r="J34" s="167"/>
      <c r="K34" s="309"/>
      <c r="L34" s="309"/>
      <c r="M34" s="302"/>
      <c r="N34" s="299"/>
      <c r="O34" s="300"/>
    </row>
    <row r="35" spans="3:15" s="8" customFormat="1" ht="39.6" customHeight="1">
      <c r="C35" s="301" t="s">
        <v>327</v>
      </c>
      <c r="D35" s="304" t="s">
        <v>435</v>
      </c>
      <c r="E35" s="304"/>
      <c r="F35" s="214" t="s">
        <v>331</v>
      </c>
      <c r="G35" s="214"/>
      <c r="H35" s="214"/>
      <c r="I35" s="214"/>
      <c r="J35" s="167"/>
      <c r="K35" s="307"/>
      <c r="L35" s="307"/>
      <c r="M35" s="302">
        <v>2.4</v>
      </c>
      <c r="N35" s="299"/>
      <c r="O35" s="300"/>
    </row>
    <row r="36" spans="3:15" s="8" customFormat="1" ht="39.6" customHeight="1">
      <c r="C36" s="301"/>
      <c r="D36" s="304"/>
      <c r="E36" s="304"/>
      <c r="F36" s="214" t="s">
        <v>332</v>
      </c>
      <c r="G36" s="214"/>
      <c r="H36" s="214"/>
      <c r="I36" s="214"/>
      <c r="J36" s="167"/>
      <c r="K36" s="308"/>
      <c r="L36" s="308"/>
      <c r="M36" s="302"/>
      <c r="N36" s="299"/>
      <c r="O36" s="300"/>
    </row>
    <row r="37" spans="3:15" s="8" customFormat="1" ht="39.6" customHeight="1">
      <c r="C37" s="301"/>
      <c r="D37" s="304"/>
      <c r="E37" s="304"/>
      <c r="F37" s="214" t="s">
        <v>333</v>
      </c>
      <c r="G37" s="214"/>
      <c r="H37" s="214"/>
      <c r="I37" s="214"/>
      <c r="J37" s="167"/>
      <c r="K37" s="308"/>
      <c r="L37" s="308"/>
      <c r="M37" s="302"/>
      <c r="N37" s="299"/>
      <c r="O37" s="300"/>
    </row>
    <row r="38" spans="3:15" s="8" customFormat="1" ht="39.6" customHeight="1">
      <c r="C38" s="301"/>
      <c r="D38" s="304"/>
      <c r="E38" s="304"/>
      <c r="F38" s="214" t="s">
        <v>334</v>
      </c>
      <c r="G38" s="214"/>
      <c r="H38" s="214"/>
      <c r="I38" s="214"/>
      <c r="J38" s="167"/>
      <c r="K38" s="308"/>
      <c r="L38" s="308"/>
      <c r="M38" s="302"/>
      <c r="N38" s="299"/>
      <c r="O38" s="300"/>
    </row>
    <row r="39" spans="3:15" s="8" customFormat="1" ht="39.6" customHeight="1">
      <c r="C39" s="301"/>
      <c r="D39" s="304"/>
      <c r="E39" s="304"/>
      <c r="F39" s="214" t="s">
        <v>335</v>
      </c>
      <c r="G39" s="214"/>
      <c r="H39" s="214"/>
      <c r="I39" s="214"/>
      <c r="J39" s="167"/>
      <c r="K39" s="308"/>
      <c r="L39" s="308"/>
      <c r="M39" s="302"/>
      <c r="N39" s="299"/>
      <c r="O39" s="300"/>
    </row>
    <row r="40" spans="3:15" s="8" customFormat="1" ht="39.6" customHeight="1">
      <c r="C40" s="301"/>
      <c r="D40" s="304" t="s">
        <v>436</v>
      </c>
      <c r="E40" s="304"/>
      <c r="F40" s="214" t="s">
        <v>336</v>
      </c>
      <c r="G40" s="214"/>
      <c r="H40" s="214"/>
      <c r="I40" s="214"/>
      <c r="J40" s="167"/>
      <c r="K40" s="308"/>
      <c r="L40" s="308"/>
      <c r="M40" s="302"/>
      <c r="N40" s="299"/>
      <c r="O40" s="300"/>
    </row>
    <row r="41" spans="3:15" s="8" customFormat="1" ht="39.6" customHeight="1">
      <c r="C41" s="301"/>
      <c r="D41" s="304"/>
      <c r="E41" s="304"/>
      <c r="F41" s="214" t="s">
        <v>337</v>
      </c>
      <c r="G41" s="214"/>
      <c r="H41" s="214"/>
      <c r="I41" s="214"/>
      <c r="J41" s="167"/>
      <c r="K41" s="308"/>
      <c r="L41" s="308"/>
      <c r="M41" s="302"/>
      <c r="N41" s="299"/>
      <c r="O41" s="300"/>
    </row>
    <row r="42" spans="3:15" s="8" customFormat="1" ht="39.6" customHeight="1">
      <c r="C42" s="301"/>
      <c r="D42" s="304"/>
      <c r="E42" s="304"/>
      <c r="F42" s="214" t="s">
        <v>338</v>
      </c>
      <c r="G42" s="214"/>
      <c r="H42" s="214"/>
      <c r="I42" s="214"/>
      <c r="J42" s="167"/>
      <c r="K42" s="309"/>
      <c r="L42" s="309"/>
      <c r="M42" s="302"/>
      <c r="N42" s="299"/>
      <c r="O42" s="300"/>
    </row>
    <row r="43" spans="3:15" s="8" customFormat="1" ht="56.1" customHeight="1">
      <c r="C43" s="303" t="s">
        <v>328</v>
      </c>
      <c r="D43" s="214" t="s">
        <v>437</v>
      </c>
      <c r="E43" s="214"/>
      <c r="F43" s="214"/>
      <c r="G43" s="214"/>
      <c r="H43" s="214"/>
      <c r="I43" s="214"/>
      <c r="J43" s="167"/>
      <c r="K43" s="307"/>
      <c r="L43" s="307"/>
      <c r="M43" s="302">
        <v>0.8</v>
      </c>
      <c r="N43" s="299"/>
      <c r="O43" s="300"/>
    </row>
    <row r="44" spans="3:15" s="8" customFormat="1" ht="56.1" customHeight="1">
      <c r="C44" s="303"/>
      <c r="D44" s="214" t="s">
        <v>438</v>
      </c>
      <c r="E44" s="214"/>
      <c r="F44" s="214"/>
      <c r="G44" s="214"/>
      <c r="H44" s="214"/>
      <c r="I44" s="214"/>
      <c r="J44" s="167"/>
      <c r="K44" s="308"/>
      <c r="L44" s="308"/>
      <c r="M44" s="302"/>
      <c r="N44" s="299"/>
      <c r="O44" s="300"/>
    </row>
    <row r="45" spans="3:15" s="8" customFormat="1" ht="56.1" customHeight="1">
      <c r="C45" s="303"/>
      <c r="D45" s="214" t="s">
        <v>439</v>
      </c>
      <c r="E45" s="214"/>
      <c r="F45" s="214"/>
      <c r="G45" s="214"/>
      <c r="H45" s="214"/>
      <c r="I45" s="214"/>
      <c r="J45" s="167"/>
      <c r="K45" s="309"/>
      <c r="L45" s="309"/>
      <c r="M45" s="302"/>
      <c r="N45" s="299"/>
      <c r="O45" s="300"/>
    </row>
    <row r="46" spans="3:15" s="8" customFormat="1" ht="30" customHeight="1">
      <c r="C46" s="304" t="s">
        <v>72</v>
      </c>
      <c r="D46" s="304"/>
      <c r="E46" s="304"/>
      <c r="F46" s="304"/>
      <c r="G46" s="304"/>
      <c r="H46" s="304"/>
      <c r="I46" s="304"/>
      <c r="J46" s="304"/>
      <c r="K46" s="304"/>
      <c r="L46" s="304"/>
      <c r="M46" s="136">
        <v>4</v>
      </c>
      <c r="N46" s="42">
        <f>SUM(N32:N45)</f>
        <v>0</v>
      </c>
      <c r="O46" s="138"/>
    </row>
    <row r="47" spans="3:15" s="8" customFormat="1" ht="32.25" customHeight="1">
      <c r="C47" s="306" t="s">
        <v>329</v>
      </c>
      <c r="D47" s="306"/>
      <c r="E47" s="306"/>
      <c r="F47" s="306"/>
      <c r="G47" s="306"/>
      <c r="H47" s="306"/>
      <c r="I47" s="306"/>
      <c r="J47" s="306"/>
      <c r="K47" s="306"/>
      <c r="L47" s="306"/>
      <c r="M47" s="306"/>
      <c r="N47" s="306"/>
      <c r="O47" s="306"/>
    </row>
    <row r="48" spans="3:15" s="8" customFormat="1" ht="32.25" customHeight="1">
      <c r="C48" s="306"/>
      <c r="D48" s="306"/>
      <c r="E48" s="306"/>
      <c r="F48" s="306"/>
      <c r="G48" s="306"/>
      <c r="H48" s="306"/>
      <c r="I48" s="306"/>
      <c r="J48" s="306"/>
      <c r="K48" s="306"/>
      <c r="L48" s="306"/>
      <c r="M48" s="306"/>
      <c r="N48" s="306"/>
      <c r="O48" s="306"/>
    </row>
  </sheetData>
  <sheetProtection algorithmName="SHA-512" hashValue="I47yCtDzI0aM2BCM9lzFZehihwlDAjtR7csA9sz3w2R95PFpis6JUf+Vgeg/FOhIo7CTmSV+tjCDUohUtxHOrg==" saltValue="NCku2bN54zQPfdyK2/8f/A==" spinCount="100000" sheet="1" objects="1" scenarios="1" formatRows="0"/>
  <mergeCells count="75">
    <mergeCell ref="O43:O45"/>
    <mergeCell ref="D44:I44"/>
    <mergeCell ref="D45:I45"/>
    <mergeCell ref="C46:L46"/>
    <mergeCell ref="C47:O48"/>
    <mergeCell ref="C43:C45"/>
    <mergeCell ref="D43:I43"/>
    <mergeCell ref="K43:K45"/>
    <mergeCell ref="L43:L45"/>
    <mergeCell ref="M43:M45"/>
    <mergeCell ref="N43:N45"/>
    <mergeCell ref="L35:L42"/>
    <mergeCell ref="M35:M42"/>
    <mergeCell ref="N35:N42"/>
    <mergeCell ref="O35:O42"/>
    <mergeCell ref="F36:I36"/>
    <mergeCell ref="F37:I37"/>
    <mergeCell ref="F38:I38"/>
    <mergeCell ref="F39:I39"/>
    <mergeCell ref="F40:I40"/>
    <mergeCell ref="F41:I41"/>
    <mergeCell ref="K35:K42"/>
    <mergeCell ref="C35:C42"/>
    <mergeCell ref="D35:E39"/>
    <mergeCell ref="F35:I35"/>
    <mergeCell ref="D40:E42"/>
    <mergeCell ref="F42:I42"/>
    <mergeCell ref="C23:L23"/>
    <mergeCell ref="C24:O25"/>
    <mergeCell ref="D31:I31"/>
    <mergeCell ref="C32:C34"/>
    <mergeCell ref="D32:I32"/>
    <mergeCell ref="K32:K34"/>
    <mergeCell ref="L32:L34"/>
    <mergeCell ref="M32:M34"/>
    <mergeCell ref="N32:N34"/>
    <mergeCell ref="O32:O34"/>
    <mergeCell ref="D33:I33"/>
    <mergeCell ref="D34:I34"/>
    <mergeCell ref="K20:K22"/>
    <mergeCell ref="L20:L22"/>
    <mergeCell ref="M20:M22"/>
    <mergeCell ref="N20:N22"/>
    <mergeCell ref="O20:O22"/>
    <mergeCell ref="C20:C22"/>
    <mergeCell ref="D20:I20"/>
    <mergeCell ref="D9:I9"/>
    <mergeCell ref="D10:I10"/>
    <mergeCell ref="D11:I11"/>
    <mergeCell ref="D12:I12"/>
    <mergeCell ref="D13:I13"/>
    <mergeCell ref="D14:I14"/>
    <mergeCell ref="D21:I21"/>
    <mergeCell ref="D22:I22"/>
    <mergeCell ref="D15:I15"/>
    <mergeCell ref="D16:I16"/>
    <mergeCell ref="D17:I17"/>
    <mergeCell ref="D18:I18"/>
    <mergeCell ref="D19:I19"/>
    <mergeCell ref="N6:N7"/>
    <mergeCell ref="O6:O7"/>
    <mergeCell ref="D7:I7"/>
    <mergeCell ref="C8:C19"/>
    <mergeCell ref="D8:I8"/>
    <mergeCell ref="K8:K19"/>
    <mergeCell ref="L8:L19"/>
    <mergeCell ref="M8:M19"/>
    <mergeCell ref="N8:N19"/>
    <mergeCell ref="O8:O19"/>
    <mergeCell ref="M6:M7"/>
    <mergeCell ref="D5:I5"/>
    <mergeCell ref="C6:C7"/>
    <mergeCell ref="D6:I6"/>
    <mergeCell ref="K6:K7"/>
    <mergeCell ref="L6:L7"/>
  </mergeCells>
  <phoneticPr fontId="9" type="noConversion"/>
  <dataValidations count="1">
    <dataValidation type="list" allowBlank="1" showInputMessage="1" showErrorMessage="1" sqref="J6:J22 J32:J45" xr:uid="{998DCA9B-62D6-4935-9B43-B5B64B7E372F}">
      <formula1>是否</formula1>
    </dataValidation>
  </dataValidations>
  <printOptions horizontalCentered="1"/>
  <pageMargins left="0.19685039370078741" right="0.19685039370078741" top="0.19685039370078741" bottom="0.19685039370078741" header="0.19685039370078741" footer="0.19685039370078741"/>
  <pageSetup paperSize="9" scale="70" fitToWidth="0" fitToHeight="0" orientation="landscape" horizontalDpi="300" verticalDpi="300" r:id="rId1"/>
  <headerFooter alignWithMargins="0"/>
  <rowBreaks count="2" manualBreakCount="2">
    <brk id="1" max="15" man="1"/>
    <brk id="27" min="1" max="15" man="1"/>
  </rowBreaks>
  <colBreaks count="1" manualBreakCount="1">
    <brk id="1"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BE34-71AB-4FB3-BADE-4692A91F344A}">
  <dimension ref="B1:P39"/>
  <sheetViews>
    <sheetView view="pageBreakPreview" zoomScale="91" zoomScaleNormal="100" zoomScaleSheetLayoutView="91" workbookViewId="0">
      <selection activeCell="K5" sqref="K5:K7"/>
    </sheetView>
  </sheetViews>
  <sheetFormatPr defaultColWidth="9.84375" defaultRowHeight="14.25"/>
  <cols>
    <col min="1" max="1" width="1.9921875" style="7" customWidth="1"/>
    <col min="2" max="2" width="3.85546875" style="7" customWidth="1"/>
    <col min="3" max="3" width="11.57421875" style="7" customWidth="1"/>
    <col min="4" max="9" width="11.57421875" style="129" customWidth="1"/>
    <col min="10" max="10" width="9.3125" style="129" customWidth="1"/>
    <col min="11" max="11" width="66.125" style="129" customWidth="1"/>
    <col min="12" max="12" width="22.484375" style="129" customWidth="1"/>
    <col min="13" max="13" width="7.18359375" style="139" customWidth="1"/>
    <col min="14" max="15" width="7.18359375" style="40" customWidth="1"/>
    <col min="16" max="16" width="3.58984375" style="7" customWidth="1"/>
    <col min="17" max="17" width="9.84375" style="7" customWidth="1"/>
    <col min="18" max="16384" width="9.84375" style="7"/>
  </cols>
  <sheetData>
    <row r="1" spans="2:16" s="8" customFormat="1" ht="20.25">
      <c r="B1" s="45" t="s">
        <v>339</v>
      </c>
      <c r="C1" s="7"/>
      <c r="D1" s="129"/>
      <c r="E1" s="129"/>
      <c r="F1" s="129"/>
      <c r="G1" s="129"/>
      <c r="H1" s="129"/>
      <c r="I1" s="129"/>
      <c r="J1" s="129"/>
      <c r="K1" s="129"/>
      <c r="L1" s="129"/>
      <c r="M1" s="139"/>
      <c r="N1" s="40"/>
      <c r="O1" s="40"/>
      <c r="P1" s="47"/>
    </row>
    <row r="2" spans="2:16" s="8" customFormat="1" ht="20.25">
      <c r="B2" s="87" t="s">
        <v>340</v>
      </c>
      <c r="C2" s="7"/>
      <c r="D2" s="129"/>
      <c r="E2" s="129"/>
      <c r="F2" s="129"/>
      <c r="G2" s="129"/>
      <c r="H2" s="129"/>
      <c r="I2" s="129"/>
      <c r="J2" s="129"/>
      <c r="K2" s="129"/>
      <c r="L2" s="129"/>
      <c r="M2" s="139"/>
      <c r="N2" s="40"/>
      <c r="O2" s="40"/>
      <c r="P2" s="7"/>
    </row>
    <row r="3" spans="2:16" s="8" customFormat="1" ht="11.25" customHeight="1">
      <c r="B3" s="87"/>
      <c r="C3" s="7"/>
      <c r="D3" s="129"/>
      <c r="E3" s="129"/>
      <c r="F3" s="129"/>
      <c r="G3" s="129"/>
      <c r="H3" s="129"/>
      <c r="I3" s="129"/>
      <c r="J3" s="129"/>
      <c r="K3" s="129"/>
      <c r="L3" s="129"/>
      <c r="M3" s="139"/>
      <c r="N3" s="40"/>
      <c r="O3" s="40"/>
      <c r="P3" s="7"/>
    </row>
    <row r="4" spans="2:16" s="8" customFormat="1" ht="30" customHeight="1">
      <c r="B4" s="7"/>
      <c r="C4" s="133" t="s">
        <v>318</v>
      </c>
      <c r="D4" s="296" t="s">
        <v>319</v>
      </c>
      <c r="E4" s="296"/>
      <c r="F4" s="296"/>
      <c r="G4" s="296"/>
      <c r="H4" s="296"/>
      <c r="I4" s="296"/>
      <c r="J4" s="133" t="s">
        <v>320</v>
      </c>
      <c r="K4" s="133" t="s">
        <v>321</v>
      </c>
      <c r="L4" s="133" t="s">
        <v>322</v>
      </c>
      <c r="M4" s="140" t="s">
        <v>323</v>
      </c>
      <c r="N4" s="133" t="s">
        <v>324</v>
      </c>
      <c r="O4" s="133" t="s">
        <v>325</v>
      </c>
      <c r="P4" s="7"/>
    </row>
    <row r="5" spans="2:16" s="8" customFormat="1" ht="35.1" customHeight="1">
      <c r="B5" s="7"/>
      <c r="C5" s="297" t="s">
        <v>326</v>
      </c>
      <c r="D5" s="214" t="s">
        <v>440</v>
      </c>
      <c r="E5" s="214"/>
      <c r="F5" s="214"/>
      <c r="G5" s="214"/>
      <c r="H5" s="214"/>
      <c r="I5" s="214"/>
      <c r="J5" s="167"/>
      <c r="K5" s="310"/>
      <c r="L5" s="310"/>
      <c r="M5" s="311">
        <v>0.8</v>
      </c>
      <c r="N5" s="299"/>
      <c r="O5" s="300"/>
      <c r="P5" s="7"/>
    </row>
    <row r="6" spans="2:16" s="8" customFormat="1" ht="35.1" customHeight="1">
      <c r="B6" s="7"/>
      <c r="C6" s="297"/>
      <c r="D6" s="214" t="s">
        <v>441</v>
      </c>
      <c r="E6" s="214"/>
      <c r="F6" s="214"/>
      <c r="G6" s="214"/>
      <c r="H6" s="214"/>
      <c r="I6" s="214"/>
      <c r="J6" s="167"/>
      <c r="K6" s="310"/>
      <c r="L6" s="310"/>
      <c r="M6" s="311"/>
      <c r="N6" s="299"/>
      <c r="O6" s="300"/>
      <c r="P6" s="7"/>
    </row>
    <row r="7" spans="2:16" s="8" customFormat="1" ht="35.1" customHeight="1">
      <c r="B7" s="7"/>
      <c r="C7" s="297"/>
      <c r="D7" s="214" t="s">
        <v>442</v>
      </c>
      <c r="E7" s="214"/>
      <c r="F7" s="214"/>
      <c r="G7" s="214"/>
      <c r="H7" s="214"/>
      <c r="I7" s="214"/>
      <c r="J7" s="167"/>
      <c r="K7" s="310"/>
      <c r="L7" s="310"/>
      <c r="M7" s="311"/>
      <c r="N7" s="299"/>
      <c r="O7" s="300"/>
      <c r="P7" s="7"/>
    </row>
    <row r="8" spans="2:16" s="8" customFormat="1" ht="35.1" customHeight="1">
      <c r="B8" s="7"/>
      <c r="C8" s="301" t="s">
        <v>327</v>
      </c>
      <c r="D8" s="214" t="s">
        <v>443</v>
      </c>
      <c r="E8" s="214"/>
      <c r="F8" s="214"/>
      <c r="G8" s="214"/>
      <c r="H8" s="214"/>
      <c r="I8" s="214"/>
      <c r="J8" s="167"/>
      <c r="K8" s="310"/>
      <c r="L8" s="310"/>
      <c r="M8" s="311">
        <v>1.6</v>
      </c>
      <c r="N8" s="299"/>
      <c r="O8" s="300"/>
      <c r="P8" s="7"/>
    </row>
    <row r="9" spans="2:16" s="8" customFormat="1" ht="35.1" customHeight="1">
      <c r="B9" s="7"/>
      <c r="C9" s="301"/>
      <c r="D9" s="214" t="s">
        <v>444</v>
      </c>
      <c r="E9" s="214"/>
      <c r="F9" s="214"/>
      <c r="G9" s="214"/>
      <c r="H9" s="214"/>
      <c r="I9" s="214"/>
      <c r="J9" s="167"/>
      <c r="K9" s="310"/>
      <c r="L9" s="310"/>
      <c r="M9" s="311"/>
      <c r="N9" s="299"/>
      <c r="O9" s="300"/>
      <c r="P9" s="7"/>
    </row>
    <row r="10" spans="2:16" s="8" customFormat="1" ht="35.1" customHeight="1">
      <c r="B10" s="7"/>
      <c r="C10" s="301"/>
      <c r="D10" s="214" t="s">
        <v>445</v>
      </c>
      <c r="E10" s="214"/>
      <c r="F10" s="214"/>
      <c r="G10" s="214"/>
      <c r="H10" s="214"/>
      <c r="I10" s="214"/>
      <c r="J10" s="167"/>
      <c r="K10" s="310"/>
      <c r="L10" s="310"/>
      <c r="M10" s="311"/>
      <c r="N10" s="299"/>
      <c r="O10" s="300"/>
      <c r="P10" s="7"/>
    </row>
    <row r="11" spans="2:16" s="8" customFormat="1" ht="35.1" customHeight="1">
      <c r="B11" s="7"/>
      <c r="C11" s="301"/>
      <c r="D11" s="214" t="s">
        <v>446</v>
      </c>
      <c r="E11" s="214"/>
      <c r="F11" s="214"/>
      <c r="G11" s="214"/>
      <c r="H11" s="214"/>
      <c r="I11" s="214"/>
      <c r="J11" s="167"/>
      <c r="K11" s="310"/>
      <c r="L11" s="310"/>
      <c r="M11" s="311"/>
      <c r="N11" s="299"/>
      <c r="O11" s="300"/>
      <c r="P11" s="7"/>
    </row>
    <row r="12" spans="2:16" s="8" customFormat="1" ht="35.1" customHeight="1">
      <c r="B12" s="7"/>
      <c r="C12" s="301"/>
      <c r="D12" s="214" t="s">
        <v>447</v>
      </c>
      <c r="E12" s="214"/>
      <c r="F12" s="214"/>
      <c r="G12" s="214"/>
      <c r="H12" s="214"/>
      <c r="I12" s="214"/>
      <c r="J12" s="167"/>
      <c r="K12" s="310"/>
      <c r="L12" s="310"/>
      <c r="M12" s="311"/>
      <c r="N12" s="299"/>
      <c r="O12" s="300"/>
      <c r="P12" s="7"/>
    </row>
    <row r="13" spans="2:16" s="8" customFormat="1" ht="35.1" customHeight="1">
      <c r="B13" s="7"/>
      <c r="C13" s="301"/>
      <c r="D13" s="214" t="s">
        <v>448</v>
      </c>
      <c r="E13" s="214"/>
      <c r="F13" s="214"/>
      <c r="G13" s="214"/>
      <c r="H13" s="214"/>
      <c r="I13" s="214"/>
      <c r="J13" s="167"/>
      <c r="K13" s="310"/>
      <c r="L13" s="310"/>
      <c r="M13" s="311"/>
      <c r="N13" s="299"/>
      <c r="O13" s="300"/>
      <c r="P13" s="7"/>
    </row>
    <row r="14" spans="2:16" s="8" customFormat="1" ht="35.1" customHeight="1">
      <c r="B14" s="7"/>
      <c r="C14" s="301"/>
      <c r="D14" s="214" t="s">
        <v>449</v>
      </c>
      <c r="E14" s="214"/>
      <c r="F14" s="214"/>
      <c r="G14" s="214"/>
      <c r="H14" s="214"/>
      <c r="I14" s="214"/>
      <c r="J14" s="167"/>
      <c r="K14" s="310"/>
      <c r="L14" s="310"/>
      <c r="M14" s="311"/>
      <c r="N14" s="299"/>
      <c r="O14" s="300"/>
      <c r="P14" s="7"/>
    </row>
    <row r="15" spans="2:16" s="8" customFormat="1" ht="35.1" customHeight="1">
      <c r="B15" s="7"/>
      <c r="C15" s="301"/>
      <c r="D15" s="214" t="s">
        <v>450</v>
      </c>
      <c r="E15" s="214"/>
      <c r="F15" s="214"/>
      <c r="G15" s="214"/>
      <c r="H15" s="214"/>
      <c r="I15" s="214"/>
      <c r="J15" s="167"/>
      <c r="K15" s="310"/>
      <c r="L15" s="310"/>
      <c r="M15" s="311"/>
      <c r="N15" s="299"/>
      <c r="O15" s="300"/>
      <c r="P15" s="7"/>
    </row>
    <row r="16" spans="2:16" s="8" customFormat="1" ht="35.1" customHeight="1">
      <c r="B16" s="7"/>
      <c r="C16" s="303" t="s">
        <v>328</v>
      </c>
      <c r="D16" s="214" t="s">
        <v>451</v>
      </c>
      <c r="E16" s="214"/>
      <c r="F16" s="214"/>
      <c r="G16" s="214"/>
      <c r="H16" s="214"/>
      <c r="I16" s="214"/>
      <c r="J16" s="167"/>
      <c r="K16" s="310"/>
      <c r="L16" s="310"/>
      <c r="M16" s="311">
        <v>1.6</v>
      </c>
      <c r="N16" s="299"/>
      <c r="O16" s="300"/>
      <c r="P16" s="7"/>
    </row>
    <row r="17" spans="2:16" s="8" customFormat="1" ht="35.1" customHeight="1">
      <c r="B17" s="7"/>
      <c r="C17" s="303"/>
      <c r="D17" s="214" t="s">
        <v>452</v>
      </c>
      <c r="E17" s="214"/>
      <c r="F17" s="214"/>
      <c r="G17" s="214"/>
      <c r="H17" s="214"/>
      <c r="I17" s="214"/>
      <c r="J17" s="167"/>
      <c r="K17" s="310"/>
      <c r="L17" s="310"/>
      <c r="M17" s="311"/>
      <c r="N17" s="299"/>
      <c r="O17" s="300"/>
      <c r="P17" s="7"/>
    </row>
    <row r="18" spans="2:16" s="8" customFormat="1" ht="32.25" customHeight="1">
      <c r="B18" s="7"/>
      <c r="C18" s="304" t="s">
        <v>72</v>
      </c>
      <c r="D18" s="304"/>
      <c r="E18" s="304"/>
      <c r="F18" s="304"/>
      <c r="G18" s="304"/>
      <c r="H18" s="304"/>
      <c r="I18" s="304"/>
      <c r="J18" s="304"/>
      <c r="K18" s="304"/>
      <c r="L18" s="304"/>
      <c r="M18" s="141">
        <f>SUM(M5:M16)</f>
        <v>4</v>
      </c>
      <c r="N18" s="42">
        <f>SUM(N5:N17)</f>
        <v>0</v>
      </c>
      <c r="O18" s="138"/>
    </row>
    <row r="19" spans="2:16" s="8" customFormat="1" ht="32.25" customHeight="1">
      <c r="B19" s="7"/>
      <c r="C19" s="306" t="s">
        <v>329</v>
      </c>
      <c r="D19" s="306"/>
      <c r="E19" s="306"/>
      <c r="F19" s="306"/>
      <c r="G19" s="306"/>
      <c r="H19" s="306"/>
      <c r="I19" s="306"/>
      <c r="J19" s="306"/>
      <c r="K19" s="306"/>
      <c r="L19" s="306"/>
      <c r="M19" s="306"/>
      <c r="N19" s="306"/>
      <c r="O19" s="306"/>
    </row>
    <row r="20" spans="2:16" s="8" customFormat="1" ht="32.25" customHeight="1">
      <c r="B20" s="7"/>
      <c r="C20" s="306"/>
      <c r="D20" s="306"/>
      <c r="E20" s="306"/>
      <c r="F20" s="306"/>
      <c r="G20" s="306"/>
      <c r="H20" s="306"/>
      <c r="I20" s="306"/>
      <c r="J20" s="306"/>
      <c r="K20" s="306"/>
      <c r="L20" s="306"/>
      <c r="M20" s="306"/>
      <c r="N20" s="306"/>
      <c r="O20" s="306"/>
    </row>
    <row r="21" spans="2:16" s="8" customFormat="1" ht="27" customHeight="1">
      <c r="B21" s="7"/>
      <c r="C21" s="142"/>
      <c r="D21" s="142"/>
      <c r="E21" s="142"/>
      <c r="F21" s="142"/>
      <c r="G21" s="142"/>
      <c r="H21" s="142"/>
      <c r="I21" s="142"/>
      <c r="J21" s="142"/>
      <c r="K21" s="142"/>
      <c r="L21" s="142"/>
      <c r="M21" s="143"/>
      <c r="N21" s="142"/>
      <c r="O21" s="142"/>
    </row>
    <row r="22" spans="2:16" s="8" customFormat="1" ht="20.25">
      <c r="B22" s="87" t="s">
        <v>341</v>
      </c>
      <c r="C22" s="7"/>
      <c r="D22" s="129"/>
      <c r="E22" s="129"/>
      <c r="F22" s="129"/>
      <c r="G22" s="129"/>
      <c r="H22" s="129"/>
      <c r="I22" s="129"/>
      <c r="J22" s="129"/>
      <c r="K22" s="129"/>
      <c r="L22" s="129"/>
      <c r="M22" s="139"/>
      <c r="N22" s="40"/>
      <c r="O22" s="40"/>
    </row>
    <row r="23" spans="2:16" s="8" customFormat="1" ht="11.25" customHeight="1">
      <c r="B23" s="87"/>
      <c r="C23" s="7"/>
      <c r="D23" s="129"/>
      <c r="E23" s="129"/>
      <c r="F23" s="129"/>
      <c r="G23" s="129"/>
      <c r="H23" s="129"/>
      <c r="I23" s="129"/>
      <c r="J23" s="129"/>
      <c r="K23" s="129"/>
      <c r="L23" s="129"/>
      <c r="M23" s="139"/>
      <c r="N23" s="40"/>
      <c r="O23" s="40"/>
    </row>
    <row r="24" spans="2:16" s="8" customFormat="1" ht="11.25" customHeight="1">
      <c r="B24" s="87"/>
      <c r="C24" s="81"/>
      <c r="D24" s="132"/>
      <c r="E24" s="129"/>
      <c r="F24" s="129"/>
      <c r="G24" s="129"/>
      <c r="H24" s="129"/>
      <c r="I24" s="129"/>
      <c r="J24" s="129"/>
      <c r="K24" s="129"/>
      <c r="L24" s="129"/>
      <c r="M24" s="139"/>
      <c r="N24" s="40"/>
      <c r="O24" s="40"/>
    </row>
    <row r="25" spans="2:16" s="8" customFormat="1" ht="30" customHeight="1">
      <c r="B25" s="7"/>
      <c r="C25" s="133" t="s">
        <v>318</v>
      </c>
      <c r="D25" s="296" t="s">
        <v>319</v>
      </c>
      <c r="E25" s="296"/>
      <c r="F25" s="296"/>
      <c r="G25" s="296"/>
      <c r="H25" s="296"/>
      <c r="I25" s="296"/>
      <c r="J25" s="133" t="s">
        <v>320</v>
      </c>
      <c r="K25" s="133" t="s">
        <v>321</v>
      </c>
      <c r="L25" s="133" t="s">
        <v>322</v>
      </c>
      <c r="M25" s="140" t="s">
        <v>323</v>
      </c>
      <c r="N25" s="133" t="s">
        <v>324</v>
      </c>
      <c r="O25" s="133" t="s">
        <v>325</v>
      </c>
    </row>
    <row r="26" spans="2:16" s="8" customFormat="1" ht="35.1" customHeight="1">
      <c r="B26" s="7"/>
      <c r="C26" s="144" t="s">
        <v>326</v>
      </c>
      <c r="D26" s="214" t="s">
        <v>470</v>
      </c>
      <c r="E26" s="214"/>
      <c r="F26" s="214"/>
      <c r="G26" s="214"/>
      <c r="H26" s="214"/>
      <c r="I26" s="214"/>
      <c r="J26" s="167"/>
      <c r="K26" s="171"/>
      <c r="L26" s="171"/>
      <c r="M26" s="145">
        <v>0.6</v>
      </c>
      <c r="N26" s="173"/>
      <c r="O26" s="146"/>
    </row>
    <row r="27" spans="2:16" s="8" customFormat="1" ht="35.1" customHeight="1">
      <c r="B27" s="7"/>
      <c r="C27" s="301" t="s">
        <v>327</v>
      </c>
      <c r="D27" s="214" t="s">
        <v>471</v>
      </c>
      <c r="E27" s="214"/>
      <c r="F27" s="214"/>
      <c r="G27" s="214"/>
      <c r="H27" s="214"/>
      <c r="I27" s="214"/>
      <c r="J27" s="167"/>
      <c r="K27" s="312"/>
      <c r="L27" s="312"/>
      <c r="M27" s="311">
        <v>2.4</v>
      </c>
      <c r="N27" s="299"/>
      <c r="O27" s="300"/>
    </row>
    <row r="28" spans="2:16" s="8" customFormat="1" ht="35.1" customHeight="1">
      <c r="B28" s="7"/>
      <c r="C28" s="301"/>
      <c r="D28" s="214" t="s">
        <v>472</v>
      </c>
      <c r="E28" s="214"/>
      <c r="F28" s="214"/>
      <c r="G28" s="214"/>
      <c r="H28" s="214"/>
      <c r="I28" s="214"/>
      <c r="J28" s="167"/>
      <c r="K28" s="312"/>
      <c r="L28" s="312"/>
      <c r="M28" s="311"/>
      <c r="N28" s="299"/>
      <c r="O28" s="300"/>
    </row>
    <row r="29" spans="2:16" s="8" customFormat="1" ht="35.1" customHeight="1">
      <c r="B29" s="7"/>
      <c r="C29" s="301"/>
      <c r="D29" s="214" t="s">
        <v>473</v>
      </c>
      <c r="E29" s="214"/>
      <c r="F29" s="214"/>
      <c r="G29" s="214"/>
      <c r="H29" s="214"/>
      <c r="I29" s="214"/>
      <c r="J29" s="167"/>
      <c r="K29" s="312"/>
      <c r="L29" s="312"/>
      <c r="M29" s="311"/>
      <c r="N29" s="299"/>
      <c r="O29" s="300"/>
    </row>
    <row r="30" spans="2:16" s="8" customFormat="1" ht="35.1" customHeight="1">
      <c r="B30" s="7"/>
      <c r="C30" s="301"/>
      <c r="D30" s="214" t="s">
        <v>474</v>
      </c>
      <c r="E30" s="214"/>
      <c r="F30" s="214"/>
      <c r="G30" s="214"/>
      <c r="H30" s="214"/>
      <c r="I30" s="214"/>
      <c r="J30" s="167"/>
      <c r="K30" s="312"/>
      <c r="L30" s="312"/>
      <c r="M30" s="311"/>
      <c r="N30" s="299"/>
      <c r="O30" s="300"/>
    </row>
    <row r="31" spans="2:16" s="8" customFormat="1" ht="35.1" customHeight="1">
      <c r="B31" s="7"/>
      <c r="C31" s="301"/>
      <c r="D31" s="214" t="s">
        <v>475</v>
      </c>
      <c r="E31" s="214"/>
      <c r="F31" s="214"/>
      <c r="G31" s="214"/>
      <c r="H31" s="214"/>
      <c r="I31" s="214"/>
      <c r="J31" s="167"/>
      <c r="K31" s="312"/>
      <c r="L31" s="312"/>
      <c r="M31" s="311"/>
      <c r="N31" s="299"/>
      <c r="O31" s="300"/>
    </row>
    <row r="32" spans="2:16" s="8" customFormat="1" ht="35.1" customHeight="1">
      <c r="C32" s="301"/>
      <c r="D32" s="214" t="s">
        <v>476</v>
      </c>
      <c r="E32" s="214"/>
      <c r="F32" s="214"/>
      <c r="G32" s="214"/>
      <c r="H32" s="214"/>
      <c r="I32" s="214"/>
      <c r="J32" s="167"/>
      <c r="K32" s="312"/>
      <c r="L32" s="312"/>
      <c r="M32" s="311"/>
      <c r="N32" s="299"/>
      <c r="O32" s="300"/>
    </row>
    <row r="33" spans="3:15" s="8" customFormat="1" ht="35.1" customHeight="1">
      <c r="C33" s="301"/>
      <c r="D33" s="214" t="s">
        <v>477</v>
      </c>
      <c r="E33" s="214"/>
      <c r="F33" s="214"/>
      <c r="G33" s="214"/>
      <c r="H33" s="214"/>
      <c r="I33" s="214"/>
      <c r="J33" s="167"/>
      <c r="K33" s="312"/>
      <c r="L33" s="312"/>
      <c r="M33" s="311"/>
      <c r="N33" s="299"/>
      <c r="O33" s="300"/>
    </row>
    <row r="34" spans="3:15" s="8" customFormat="1" ht="35.1" customHeight="1">
      <c r="C34" s="303" t="s">
        <v>328</v>
      </c>
      <c r="D34" s="214" t="s">
        <v>478</v>
      </c>
      <c r="E34" s="214"/>
      <c r="F34" s="214"/>
      <c r="G34" s="214"/>
      <c r="H34" s="214"/>
      <c r="I34" s="214"/>
      <c r="J34" s="167"/>
      <c r="K34" s="312"/>
      <c r="L34" s="312"/>
      <c r="M34" s="311">
        <v>1</v>
      </c>
      <c r="N34" s="299"/>
      <c r="O34" s="300"/>
    </row>
    <row r="35" spans="3:15" s="8" customFormat="1" ht="35.1" customHeight="1">
      <c r="C35" s="303"/>
      <c r="D35" s="214" t="s">
        <v>479</v>
      </c>
      <c r="E35" s="214"/>
      <c r="F35" s="214"/>
      <c r="G35" s="214"/>
      <c r="H35" s="214"/>
      <c r="I35" s="214"/>
      <c r="J35" s="167"/>
      <c r="K35" s="312"/>
      <c r="L35" s="312"/>
      <c r="M35" s="311"/>
      <c r="N35" s="299"/>
      <c r="O35" s="300"/>
    </row>
    <row r="36" spans="3:15" s="8" customFormat="1" ht="35.1" customHeight="1">
      <c r="C36" s="303"/>
      <c r="D36" s="214" t="s">
        <v>480</v>
      </c>
      <c r="E36" s="214"/>
      <c r="F36" s="214"/>
      <c r="G36" s="214"/>
      <c r="H36" s="214"/>
      <c r="I36" s="214"/>
      <c r="J36" s="167"/>
      <c r="K36" s="312"/>
      <c r="L36" s="312"/>
      <c r="M36" s="311"/>
      <c r="N36" s="299"/>
      <c r="O36" s="300"/>
    </row>
    <row r="37" spans="3:15" s="8" customFormat="1" ht="32.25" customHeight="1">
      <c r="C37" s="304" t="s">
        <v>72</v>
      </c>
      <c r="D37" s="304"/>
      <c r="E37" s="304"/>
      <c r="F37" s="304"/>
      <c r="G37" s="304"/>
      <c r="H37" s="304"/>
      <c r="I37" s="304"/>
      <c r="J37" s="304"/>
      <c r="K37" s="304"/>
      <c r="L37" s="304"/>
      <c r="M37" s="141">
        <f>SUM(M24:M34)</f>
        <v>4</v>
      </c>
      <c r="N37" s="42">
        <f>SUM(N26:N36)</f>
        <v>0</v>
      </c>
      <c r="O37" s="138"/>
    </row>
    <row r="38" spans="3:15" s="8" customFormat="1" ht="32.25" customHeight="1">
      <c r="C38" s="306" t="s">
        <v>329</v>
      </c>
      <c r="D38" s="306"/>
      <c r="E38" s="306"/>
      <c r="F38" s="306"/>
      <c r="G38" s="306"/>
      <c r="H38" s="306"/>
      <c r="I38" s="306"/>
      <c r="J38" s="306"/>
      <c r="K38" s="306"/>
      <c r="L38" s="306"/>
      <c r="M38" s="306"/>
      <c r="N38" s="306"/>
      <c r="O38" s="306"/>
    </row>
    <row r="39" spans="3:15" s="8" customFormat="1" ht="32.25" customHeight="1">
      <c r="C39" s="306"/>
      <c r="D39" s="306"/>
      <c r="E39" s="306"/>
      <c r="F39" s="306"/>
      <c r="G39" s="306"/>
      <c r="H39" s="306"/>
      <c r="I39" s="306"/>
      <c r="J39" s="306"/>
      <c r="K39" s="306"/>
      <c r="L39" s="306"/>
      <c r="M39" s="306"/>
      <c r="N39" s="306"/>
      <c r="O39" s="306"/>
    </row>
  </sheetData>
  <sheetProtection algorithmName="SHA-512" hashValue="DIfUJTZNu6X3XUlVtqrd4g9r6pr3YxQf/8eTOvep+Qi+i6v8Tju4S80nOYwTK8n2ETlbn6y3+JchR3LCBk0DXw==" saltValue="rKYe92e8SV10Z39omd5fJQ==" spinCount="100000" sheet="1" objects="1" scenarios="1" formatRows="0"/>
  <mergeCells count="60">
    <mergeCell ref="O34:O36"/>
    <mergeCell ref="D35:I35"/>
    <mergeCell ref="D36:I36"/>
    <mergeCell ref="C37:L37"/>
    <mergeCell ref="C38:O39"/>
    <mergeCell ref="C34:C36"/>
    <mergeCell ref="D34:I34"/>
    <mergeCell ref="K34:K36"/>
    <mergeCell ref="L34:L36"/>
    <mergeCell ref="M34:M36"/>
    <mergeCell ref="N34:N36"/>
    <mergeCell ref="O27:O33"/>
    <mergeCell ref="D28:I28"/>
    <mergeCell ref="D29:I29"/>
    <mergeCell ref="D30:I30"/>
    <mergeCell ref="D31:I31"/>
    <mergeCell ref="D32:I32"/>
    <mergeCell ref="D33:I33"/>
    <mergeCell ref="N27:N33"/>
    <mergeCell ref="C27:C33"/>
    <mergeCell ref="D27:I27"/>
    <mergeCell ref="K27:K33"/>
    <mergeCell ref="L27:L33"/>
    <mergeCell ref="M27:M33"/>
    <mergeCell ref="D13:I13"/>
    <mergeCell ref="D14:I14"/>
    <mergeCell ref="D15:I15"/>
    <mergeCell ref="D26:I26"/>
    <mergeCell ref="C16:C17"/>
    <mergeCell ref="D16:I16"/>
    <mergeCell ref="C19:O20"/>
    <mergeCell ref="D25:I25"/>
    <mergeCell ref="K16:K17"/>
    <mergeCell ref="L16:L17"/>
    <mergeCell ref="O16:O17"/>
    <mergeCell ref="D17:I17"/>
    <mergeCell ref="C18:L18"/>
    <mergeCell ref="M16:M17"/>
    <mergeCell ref="N16:N17"/>
    <mergeCell ref="N5:N7"/>
    <mergeCell ref="O5:O7"/>
    <mergeCell ref="D6:I6"/>
    <mergeCell ref="D7:I7"/>
    <mergeCell ref="C8:C15"/>
    <mergeCell ref="D8:I8"/>
    <mergeCell ref="K8:K15"/>
    <mergeCell ref="L8:L15"/>
    <mergeCell ref="M8:M15"/>
    <mergeCell ref="N8:N15"/>
    <mergeCell ref="M5:M7"/>
    <mergeCell ref="O8:O15"/>
    <mergeCell ref="D9:I9"/>
    <mergeCell ref="D10:I10"/>
    <mergeCell ref="D11:I11"/>
    <mergeCell ref="D12:I12"/>
    <mergeCell ref="D4:I4"/>
    <mergeCell ref="C5:C7"/>
    <mergeCell ref="D5:I5"/>
    <mergeCell ref="K5:K7"/>
    <mergeCell ref="L5:L7"/>
  </mergeCells>
  <phoneticPr fontId="9" type="noConversion"/>
  <dataValidations count="1">
    <dataValidation type="list" allowBlank="1" showInputMessage="1" showErrorMessage="1" sqref="J5:J17 J26:J36" xr:uid="{A78C56B8-CC8E-4150-B00A-9B90EA04C7D8}">
      <formula1>是否</formula1>
    </dataValidation>
  </dataValidations>
  <printOptions horizontalCentered="1"/>
  <pageMargins left="0.19685039370078741" right="0.19685039370078741" top="0.43307086614173229" bottom="0.19685039370078741" header="0.43307086614173229" footer="0.19685039370078741"/>
  <pageSetup paperSize="9" scale="70" fitToWidth="0" fitToHeight="0" orientation="landscape" horizontalDpi="300" verticalDpi="300" r:id="rId1"/>
  <headerFooter alignWithMargins="0"/>
  <rowBreaks count="1" manualBreakCount="1">
    <brk id="2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3B8F-5624-4DE4-9281-A6F6167190E3}">
  <dimension ref="B1:P65"/>
  <sheetViews>
    <sheetView view="pageBreakPreview" zoomScale="93" zoomScaleNormal="100" zoomScaleSheetLayoutView="93" workbookViewId="0">
      <selection activeCell="J6" sqref="J6"/>
    </sheetView>
  </sheetViews>
  <sheetFormatPr defaultColWidth="9.84375" defaultRowHeight="14.25"/>
  <cols>
    <col min="1" max="1" width="1.9921875" style="7" customWidth="1"/>
    <col min="2" max="2" width="3.85546875" style="7" customWidth="1"/>
    <col min="3" max="3" width="11.57421875" style="7" customWidth="1"/>
    <col min="4" max="7" width="11.57421875" style="129" customWidth="1"/>
    <col min="8" max="8" width="7.31640625" style="129" customWidth="1"/>
    <col min="9" max="9" width="5.0546875" style="129" customWidth="1"/>
    <col min="10" max="10" width="9.3125" style="129" customWidth="1"/>
    <col min="11" max="11" width="78.8984375" style="129" customWidth="1"/>
    <col min="12" max="12" width="22.484375" style="129" customWidth="1"/>
    <col min="13" max="13" width="7.18359375" style="139" customWidth="1"/>
    <col min="14" max="15" width="7.18359375" style="40" customWidth="1"/>
    <col min="16" max="16" width="3.05859375" style="7" customWidth="1"/>
    <col min="17" max="17" width="9.84375" style="7" customWidth="1"/>
    <col min="18" max="16384" width="9.84375" style="7"/>
  </cols>
  <sheetData>
    <row r="1" spans="2:16" s="8" customFormat="1" ht="20.25">
      <c r="B1" s="45" t="s">
        <v>342</v>
      </c>
      <c r="C1" s="7"/>
      <c r="D1" s="129"/>
      <c r="E1" s="129"/>
      <c r="F1" s="129"/>
      <c r="G1" s="129"/>
      <c r="H1" s="129"/>
      <c r="I1" s="129"/>
      <c r="J1" s="129"/>
      <c r="K1" s="129"/>
      <c r="L1" s="129"/>
      <c r="M1" s="139"/>
      <c r="N1" s="40"/>
      <c r="O1" s="40"/>
      <c r="P1" s="47"/>
    </row>
    <row r="2" spans="2:16" s="8" customFormat="1" ht="20.25">
      <c r="B2" s="87" t="s">
        <v>343</v>
      </c>
      <c r="C2" s="7"/>
      <c r="D2" s="129"/>
      <c r="E2" s="129"/>
      <c r="F2" s="129"/>
      <c r="G2" s="129"/>
      <c r="H2" s="129"/>
      <c r="I2" s="129"/>
      <c r="J2" s="129"/>
      <c r="K2" s="129"/>
      <c r="L2" s="129"/>
      <c r="M2" s="139"/>
      <c r="N2" s="40"/>
      <c r="O2" s="40"/>
      <c r="P2" s="7"/>
    </row>
    <row r="3" spans="2:16" s="8" customFormat="1" ht="11.25" customHeight="1">
      <c r="B3" s="87"/>
      <c r="C3" s="7"/>
      <c r="D3" s="129"/>
      <c r="E3" s="129"/>
      <c r="F3" s="129"/>
      <c r="G3" s="129"/>
      <c r="H3" s="129"/>
      <c r="I3" s="129"/>
      <c r="J3" s="129"/>
      <c r="K3" s="129"/>
      <c r="L3" s="129"/>
      <c r="M3" s="139"/>
      <c r="N3" s="40"/>
      <c r="O3" s="40"/>
      <c r="P3" s="7"/>
    </row>
    <row r="4" spans="2:16" s="8" customFormat="1" ht="30" customHeight="1">
      <c r="B4" s="7"/>
      <c r="C4" s="133" t="s">
        <v>318</v>
      </c>
      <c r="D4" s="296" t="s">
        <v>319</v>
      </c>
      <c r="E4" s="296"/>
      <c r="F4" s="296"/>
      <c r="G4" s="296"/>
      <c r="H4" s="296"/>
      <c r="I4" s="296"/>
      <c r="J4" s="133" t="s">
        <v>320</v>
      </c>
      <c r="K4" s="133" t="s">
        <v>321</v>
      </c>
      <c r="L4" s="133" t="s">
        <v>322</v>
      </c>
      <c r="M4" s="140" t="s">
        <v>323</v>
      </c>
      <c r="N4" s="133" t="s">
        <v>324</v>
      </c>
      <c r="O4" s="133" t="s">
        <v>325</v>
      </c>
      <c r="P4" s="7"/>
    </row>
    <row r="5" spans="2:16" s="8" customFormat="1" ht="35.1" customHeight="1">
      <c r="B5" s="7"/>
      <c r="C5" s="297" t="s">
        <v>326</v>
      </c>
      <c r="D5" s="214" t="s">
        <v>482</v>
      </c>
      <c r="E5" s="214"/>
      <c r="F5" s="214"/>
      <c r="G5" s="214"/>
      <c r="H5" s="214"/>
      <c r="I5" s="214"/>
      <c r="J5" s="167"/>
      <c r="K5" s="310"/>
      <c r="L5" s="310"/>
      <c r="M5" s="311">
        <v>0.4</v>
      </c>
      <c r="N5" s="299"/>
      <c r="O5" s="300"/>
      <c r="P5" s="7"/>
    </row>
    <row r="6" spans="2:16" s="8" customFormat="1" ht="52.5" customHeight="1">
      <c r="B6" s="7"/>
      <c r="C6" s="297"/>
      <c r="D6" s="214" t="s">
        <v>483</v>
      </c>
      <c r="E6" s="214"/>
      <c r="F6" s="214"/>
      <c r="G6" s="214"/>
      <c r="H6" s="214"/>
      <c r="I6" s="214"/>
      <c r="J6" s="167"/>
      <c r="K6" s="310"/>
      <c r="L6" s="310"/>
      <c r="M6" s="311"/>
      <c r="N6" s="299"/>
      <c r="O6" s="300"/>
      <c r="P6" s="7"/>
    </row>
    <row r="7" spans="2:16" s="8" customFormat="1" ht="49.5" customHeight="1">
      <c r="B7" s="7"/>
      <c r="C7" s="301" t="s">
        <v>327</v>
      </c>
      <c r="D7" s="208" t="s">
        <v>484</v>
      </c>
      <c r="E7" s="208"/>
      <c r="F7" s="208"/>
      <c r="G7" s="208"/>
      <c r="H7" s="208"/>
      <c r="I7" s="208"/>
      <c r="J7" s="167"/>
      <c r="K7" s="310"/>
      <c r="L7" s="310"/>
      <c r="M7" s="311">
        <v>1.2</v>
      </c>
      <c r="N7" s="299"/>
      <c r="O7" s="300"/>
      <c r="P7" s="7"/>
    </row>
    <row r="8" spans="2:16" s="8" customFormat="1" ht="48" customHeight="1">
      <c r="B8" s="7"/>
      <c r="C8" s="301"/>
      <c r="D8" s="208" t="s">
        <v>485</v>
      </c>
      <c r="E8" s="208"/>
      <c r="F8" s="208"/>
      <c r="G8" s="208"/>
      <c r="H8" s="208"/>
      <c r="I8" s="208"/>
      <c r="J8" s="167"/>
      <c r="K8" s="310"/>
      <c r="L8" s="310"/>
      <c r="M8" s="311"/>
      <c r="N8" s="299"/>
      <c r="O8" s="300"/>
      <c r="P8" s="7"/>
    </row>
    <row r="9" spans="2:16" s="8" customFormat="1" ht="45" customHeight="1">
      <c r="B9" s="7"/>
      <c r="C9" s="301"/>
      <c r="D9" s="208" t="s">
        <v>486</v>
      </c>
      <c r="E9" s="208"/>
      <c r="F9" s="208"/>
      <c r="G9" s="208"/>
      <c r="H9" s="208"/>
      <c r="I9" s="208"/>
      <c r="J9" s="167"/>
      <c r="K9" s="310"/>
      <c r="L9" s="310"/>
      <c r="M9" s="311"/>
      <c r="N9" s="299"/>
      <c r="O9" s="300"/>
      <c r="P9" s="7"/>
    </row>
    <row r="10" spans="2:16" s="8" customFormat="1" ht="52.5" customHeight="1">
      <c r="B10" s="7"/>
      <c r="C10" s="301"/>
      <c r="D10" s="208" t="s">
        <v>487</v>
      </c>
      <c r="E10" s="208"/>
      <c r="F10" s="208"/>
      <c r="G10" s="208"/>
      <c r="H10" s="208"/>
      <c r="I10" s="208"/>
      <c r="J10" s="167"/>
      <c r="K10" s="310"/>
      <c r="L10" s="310"/>
      <c r="M10" s="311"/>
      <c r="N10" s="299"/>
      <c r="O10" s="300"/>
      <c r="P10" s="7"/>
    </row>
    <row r="11" spans="2:16" s="8" customFormat="1" ht="61.5" customHeight="1">
      <c r="B11" s="7"/>
      <c r="C11" s="301"/>
      <c r="D11" s="208" t="s">
        <v>488</v>
      </c>
      <c r="E11" s="208"/>
      <c r="F11" s="208"/>
      <c r="G11" s="208"/>
      <c r="H11" s="208"/>
      <c r="I11" s="208"/>
      <c r="J11" s="167"/>
      <c r="K11" s="310"/>
      <c r="L11" s="310"/>
      <c r="M11" s="311"/>
      <c r="N11" s="299"/>
      <c r="O11" s="300"/>
      <c r="P11" s="7"/>
    </row>
    <row r="12" spans="2:16" s="8" customFormat="1" ht="45" customHeight="1">
      <c r="B12" s="7"/>
      <c r="C12" s="303" t="s">
        <v>328</v>
      </c>
      <c r="D12" s="208" t="s">
        <v>489</v>
      </c>
      <c r="E12" s="208"/>
      <c r="F12" s="208"/>
      <c r="G12" s="208"/>
      <c r="H12" s="208"/>
      <c r="I12" s="208"/>
      <c r="J12" s="167"/>
      <c r="K12" s="310"/>
      <c r="L12" s="310"/>
      <c r="M12" s="311">
        <v>0.4</v>
      </c>
      <c r="N12" s="299"/>
      <c r="O12" s="300"/>
      <c r="P12" s="7"/>
    </row>
    <row r="13" spans="2:16" s="8" customFormat="1" ht="51.6" customHeight="1">
      <c r="B13" s="7"/>
      <c r="C13" s="303"/>
      <c r="D13" s="208" t="s">
        <v>490</v>
      </c>
      <c r="E13" s="208"/>
      <c r="F13" s="208"/>
      <c r="G13" s="208"/>
      <c r="H13" s="208"/>
      <c r="I13" s="208"/>
      <c r="J13" s="167"/>
      <c r="K13" s="310"/>
      <c r="L13" s="310"/>
      <c r="M13" s="311"/>
      <c r="N13" s="299"/>
      <c r="O13" s="300"/>
      <c r="P13" s="7"/>
    </row>
    <row r="14" spans="2:16" s="8" customFormat="1" ht="32.25" customHeight="1">
      <c r="B14" s="7"/>
      <c r="C14" s="304" t="s">
        <v>72</v>
      </c>
      <c r="D14" s="304"/>
      <c r="E14" s="304"/>
      <c r="F14" s="304"/>
      <c r="G14" s="304"/>
      <c r="H14" s="304"/>
      <c r="I14" s="304"/>
      <c r="J14" s="304"/>
      <c r="K14" s="304"/>
      <c r="L14" s="304"/>
      <c r="M14" s="141">
        <f>SUM(M5:M12)</f>
        <v>2</v>
      </c>
      <c r="N14" s="42">
        <f>SUM(N5:N13)</f>
        <v>0</v>
      </c>
      <c r="O14" s="138"/>
      <c r="P14" s="7"/>
    </row>
    <row r="15" spans="2:16" s="8" customFormat="1" ht="32.25" customHeight="1">
      <c r="B15" s="7"/>
      <c r="C15" s="306" t="s">
        <v>329</v>
      </c>
      <c r="D15" s="306"/>
      <c r="E15" s="306"/>
      <c r="F15" s="306"/>
      <c r="G15" s="306"/>
      <c r="H15" s="306"/>
      <c r="I15" s="306"/>
      <c r="J15" s="306"/>
      <c r="K15" s="306"/>
      <c r="L15" s="306"/>
      <c r="M15" s="306"/>
      <c r="N15" s="306"/>
      <c r="O15" s="306"/>
      <c r="P15" s="7"/>
    </row>
    <row r="16" spans="2:16" s="8" customFormat="1" ht="32.25" customHeight="1">
      <c r="B16" s="7"/>
      <c r="C16" s="306"/>
      <c r="D16" s="306"/>
      <c r="E16" s="306"/>
      <c r="F16" s="306"/>
      <c r="G16" s="306"/>
      <c r="H16" s="306"/>
      <c r="I16" s="306"/>
      <c r="J16" s="306"/>
      <c r="K16" s="306"/>
      <c r="L16" s="306"/>
      <c r="M16" s="306"/>
      <c r="N16" s="306"/>
      <c r="O16" s="306"/>
      <c r="P16" s="7"/>
    </row>
    <row r="17" spans="2:15" s="8" customFormat="1" ht="27" customHeight="1">
      <c r="B17" s="142"/>
      <c r="D17" s="142"/>
      <c r="E17" s="142"/>
      <c r="F17" s="142"/>
      <c r="G17" s="142"/>
      <c r="H17" s="142"/>
      <c r="I17" s="142"/>
      <c r="J17" s="142"/>
      <c r="K17" s="142"/>
      <c r="L17" s="142"/>
      <c r="M17" s="143"/>
      <c r="N17" s="142"/>
      <c r="O17" s="142"/>
    </row>
    <row r="18" spans="2:15" s="8" customFormat="1" ht="20.25">
      <c r="B18" s="50" t="s">
        <v>344</v>
      </c>
      <c r="C18" s="7"/>
      <c r="D18" s="129"/>
      <c r="E18" s="129"/>
      <c r="F18" s="129"/>
      <c r="G18" s="129"/>
      <c r="H18" s="129"/>
      <c r="I18" s="129"/>
      <c r="J18" s="129"/>
      <c r="K18" s="129"/>
      <c r="L18" s="129"/>
      <c r="M18" s="139"/>
      <c r="N18" s="40"/>
      <c r="O18" s="40"/>
    </row>
    <row r="19" spans="2:15" s="8" customFormat="1" ht="11.25" customHeight="1">
      <c r="B19" s="87"/>
      <c r="C19" s="7"/>
      <c r="D19" s="129"/>
      <c r="E19" s="129"/>
      <c r="F19" s="129"/>
      <c r="G19" s="129"/>
      <c r="H19" s="129"/>
      <c r="I19" s="129"/>
      <c r="J19" s="129"/>
      <c r="K19" s="129"/>
      <c r="L19" s="129"/>
      <c r="M19" s="139"/>
      <c r="N19" s="40"/>
      <c r="O19" s="40"/>
    </row>
    <row r="20" spans="2:15" s="8" customFormat="1" ht="30" customHeight="1">
      <c r="B20" s="7"/>
      <c r="C20" s="133" t="s">
        <v>318</v>
      </c>
      <c r="D20" s="296" t="s">
        <v>319</v>
      </c>
      <c r="E20" s="296"/>
      <c r="F20" s="296"/>
      <c r="G20" s="296"/>
      <c r="H20" s="296"/>
      <c r="I20" s="296"/>
      <c r="J20" s="133" t="s">
        <v>320</v>
      </c>
      <c r="K20" s="133" t="s">
        <v>321</v>
      </c>
      <c r="L20" s="133" t="s">
        <v>322</v>
      </c>
      <c r="M20" s="140" t="s">
        <v>323</v>
      </c>
      <c r="N20" s="133" t="s">
        <v>324</v>
      </c>
      <c r="O20" s="133" t="s">
        <v>325</v>
      </c>
    </row>
    <row r="21" spans="2:15" s="8" customFormat="1" ht="43.5" customHeight="1">
      <c r="B21" s="7"/>
      <c r="C21" s="297" t="s">
        <v>326</v>
      </c>
      <c r="D21" s="214" t="s">
        <v>491</v>
      </c>
      <c r="E21" s="214"/>
      <c r="F21" s="214"/>
      <c r="G21" s="214"/>
      <c r="H21" s="214"/>
      <c r="I21" s="214"/>
      <c r="J21" s="167"/>
      <c r="K21" s="310"/>
      <c r="L21" s="310"/>
      <c r="M21" s="311">
        <v>0.4</v>
      </c>
      <c r="N21" s="299"/>
      <c r="O21" s="300"/>
    </row>
    <row r="22" spans="2:15" s="8" customFormat="1" ht="49.5" customHeight="1">
      <c r="B22" s="7"/>
      <c r="C22" s="297"/>
      <c r="D22" s="214" t="s">
        <v>492</v>
      </c>
      <c r="E22" s="214"/>
      <c r="F22" s="214"/>
      <c r="G22" s="214"/>
      <c r="H22" s="214"/>
      <c r="I22" s="214"/>
      <c r="J22" s="167"/>
      <c r="K22" s="310"/>
      <c r="L22" s="310"/>
      <c r="M22" s="311"/>
      <c r="N22" s="299"/>
      <c r="O22" s="300"/>
    </row>
    <row r="23" spans="2:15" s="8" customFormat="1" ht="48.6" customHeight="1">
      <c r="B23" s="7"/>
      <c r="C23" s="301" t="s">
        <v>327</v>
      </c>
      <c r="D23" s="214" t="s">
        <v>493</v>
      </c>
      <c r="E23" s="214"/>
      <c r="F23" s="214"/>
      <c r="G23" s="214"/>
      <c r="H23" s="214"/>
      <c r="I23" s="214"/>
      <c r="J23" s="167"/>
      <c r="K23" s="310"/>
      <c r="L23" s="313"/>
      <c r="M23" s="311">
        <v>1.2</v>
      </c>
      <c r="N23" s="299"/>
      <c r="O23" s="300"/>
    </row>
    <row r="24" spans="2:15" s="8" customFormat="1" ht="45.6" customHeight="1">
      <c r="B24" s="7"/>
      <c r="C24" s="301"/>
      <c r="D24" s="214" t="s">
        <v>494</v>
      </c>
      <c r="E24" s="214"/>
      <c r="F24" s="214"/>
      <c r="G24" s="214"/>
      <c r="H24" s="214"/>
      <c r="I24" s="214"/>
      <c r="J24" s="167"/>
      <c r="K24" s="310"/>
      <c r="L24" s="314"/>
      <c r="M24" s="311"/>
      <c r="N24" s="299"/>
      <c r="O24" s="300"/>
    </row>
    <row r="25" spans="2:15" s="8" customFormat="1" ht="48" customHeight="1">
      <c r="B25" s="7"/>
      <c r="C25" s="301"/>
      <c r="D25" s="214" t="s">
        <v>495</v>
      </c>
      <c r="E25" s="214"/>
      <c r="F25" s="214"/>
      <c r="G25" s="214"/>
      <c r="H25" s="214"/>
      <c r="I25" s="214"/>
      <c r="J25" s="167"/>
      <c r="K25" s="310"/>
      <c r="L25" s="314"/>
      <c r="M25" s="311"/>
      <c r="N25" s="299"/>
      <c r="O25" s="300"/>
    </row>
    <row r="26" spans="2:15" s="8" customFormat="1" ht="50.1" customHeight="1">
      <c r="B26" s="7"/>
      <c r="C26" s="301"/>
      <c r="D26" s="214" t="s">
        <v>496</v>
      </c>
      <c r="E26" s="214"/>
      <c r="F26" s="214"/>
      <c r="G26" s="214"/>
      <c r="H26" s="214"/>
      <c r="I26" s="214"/>
      <c r="J26" s="167"/>
      <c r="K26" s="310"/>
      <c r="L26" s="315"/>
      <c r="M26" s="311"/>
      <c r="N26" s="299"/>
      <c r="O26" s="300"/>
    </row>
    <row r="27" spans="2:15" s="8" customFormat="1" ht="48.6" customHeight="1">
      <c r="B27" s="7"/>
      <c r="C27" s="303" t="s">
        <v>328</v>
      </c>
      <c r="D27" s="214" t="s">
        <v>497</v>
      </c>
      <c r="E27" s="214"/>
      <c r="F27" s="214"/>
      <c r="G27" s="214"/>
      <c r="H27" s="214"/>
      <c r="I27" s="214"/>
      <c r="J27" s="167"/>
      <c r="K27" s="310"/>
      <c r="L27" s="310"/>
      <c r="M27" s="311">
        <v>0.4</v>
      </c>
      <c r="N27" s="299"/>
      <c r="O27" s="300"/>
    </row>
    <row r="28" spans="2:15" s="8" customFormat="1" ht="55.5" customHeight="1">
      <c r="B28" s="7"/>
      <c r="C28" s="303"/>
      <c r="D28" s="214" t="s">
        <v>498</v>
      </c>
      <c r="E28" s="214"/>
      <c r="F28" s="214"/>
      <c r="G28" s="214"/>
      <c r="H28" s="214"/>
      <c r="I28" s="214"/>
      <c r="J28" s="167"/>
      <c r="K28" s="310"/>
      <c r="L28" s="310"/>
      <c r="M28" s="311"/>
      <c r="N28" s="299"/>
      <c r="O28" s="300"/>
    </row>
    <row r="29" spans="2:15" s="8" customFormat="1" ht="32.25" customHeight="1">
      <c r="B29" s="7"/>
      <c r="C29" s="304" t="s">
        <v>72</v>
      </c>
      <c r="D29" s="304"/>
      <c r="E29" s="304"/>
      <c r="F29" s="304"/>
      <c r="G29" s="304"/>
      <c r="H29" s="304"/>
      <c r="I29" s="304"/>
      <c r="J29" s="304"/>
      <c r="K29" s="304"/>
      <c r="L29" s="304"/>
      <c r="M29" s="141">
        <f>SUM(M21:M27)</f>
        <v>2</v>
      </c>
      <c r="N29" s="42">
        <f>SUM(N21:N28)</f>
        <v>0</v>
      </c>
      <c r="O29" s="138"/>
    </row>
    <row r="30" spans="2:15" s="8" customFormat="1" ht="32.25" customHeight="1">
      <c r="B30" s="7"/>
      <c r="C30" s="306" t="s">
        <v>329</v>
      </c>
      <c r="D30" s="306"/>
      <c r="E30" s="306"/>
      <c r="F30" s="306"/>
      <c r="G30" s="306"/>
      <c r="H30" s="306"/>
      <c r="I30" s="306"/>
      <c r="J30" s="306"/>
      <c r="K30" s="306"/>
      <c r="L30" s="306"/>
      <c r="M30" s="306"/>
      <c r="N30" s="306"/>
      <c r="O30" s="306"/>
    </row>
    <row r="31" spans="2:15" s="8" customFormat="1" ht="32.25" customHeight="1">
      <c r="B31" s="7"/>
      <c r="C31" s="306"/>
      <c r="D31" s="306"/>
      <c r="E31" s="306"/>
      <c r="F31" s="306"/>
      <c r="G31" s="306"/>
      <c r="H31" s="306"/>
      <c r="I31" s="306"/>
      <c r="J31" s="306"/>
      <c r="K31" s="306"/>
      <c r="L31" s="306"/>
      <c r="M31" s="306"/>
      <c r="N31" s="306"/>
      <c r="O31" s="306"/>
    </row>
    <row r="32" spans="2:15" s="8" customFormat="1" ht="27" customHeight="1">
      <c r="B32" s="7"/>
      <c r="C32" s="142"/>
      <c r="D32" s="142"/>
      <c r="E32" s="142"/>
      <c r="F32" s="142"/>
      <c r="G32" s="142"/>
      <c r="H32" s="142"/>
      <c r="I32" s="142"/>
      <c r="J32" s="142"/>
      <c r="K32" s="142"/>
      <c r="L32" s="142"/>
      <c r="M32" s="143"/>
      <c r="N32" s="142"/>
      <c r="O32" s="142"/>
    </row>
    <row r="33" spans="2:15" s="8" customFormat="1" ht="20.25">
      <c r="B33" s="50" t="s">
        <v>345</v>
      </c>
      <c r="C33" s="7"/>
      <c r="D33" s="129"/>
      <c r="E33" s="129"/>
      <c r="F33" s="129"/>
      <c r="G33" s="129"/>
      <c r="H33" s="129"/>
      <c r="I33" s="129"/>
      <c r="J33" s="129"/>
      <c r="K33" s="129"/>
      <c r="L33" s="129"/>
      <c r="M33" s="139"/>
      <c r="N33" s="40"/>
      <c r="O33" s="40"/>
    </row>
    <row r="34" spans="2:15" s="8" customFormat="1" ht="11.25" customHeight="1">
      <c r="B34" s="87"/>
      <c r="C34" s="7"/>
      <c r="D34" s="129"/>
      <c r="E34" s="129"/>
      <c r="F34" s="129"/>
      <c r="G34" s="129"/>
      <c r="H34" s="129"/>
      <c r="I34" s="129"/>
      <c r="J34" s="129"/>
      <c r="K34" s="129"/>
      <c r="L34" s="129"/>
      <c r="M34" s="139"/>
      <c r="N34" s="40"/>
      <c r="O34" s="40"/>
    </row>
    <row r="35" spans="2:15" s="8" customFormat="1" ht="30" customHeight="1">
      <c r="B35" s="7"/>
      <c r="C35" s="133" t="s">
        <v>318</v>
      </c>
      <c r="D35" s="296" t="s">
        <v>319</v>
      </c>
      <c r="E35" s="296"/>
      <c r="F35" s="296"/>
      <c r="G35" s="296"/>
      <c r="H35" s="296"/>
      <c r="I35" s="296"/>
      <c r="J35" s="133" t="s">
        <v>320</v>
      </c>
      <c r="K35" s="133" t="s">
        <v>321</v>
      </c>
      <c r="L35" s="133" t="s">
        <v>322</v>
      </c>
      <c r="M35" s="140" t="s">
        <v>323</v>
      </c>
      <c r="N35" s="133" t="s">
        <v>324</v>
      </c>
      <c r="O35" s="133" t="s">
        <v>325</v>
      </c>
    </row>
    <row r="36" spans="2:15" s="8" customFormat="1" ht="54" customHeight="1">
      <c r="B36" s="7"/>
      <c r="C36" s="297" t="s">
        <v>326</v>
      </c>
      <c r="D36" s="214" t="s">
        <v>499</v>
      </c>
      <c r="E36" s="214"/>
      <c r="F36" s="214"/>
      <c r="G36" s="214"/>
      <c r="H36" s="214"/>
      <c r="I36" s="214"/>
      <c r="J36" s="169"/>
      <c r="K36" s="310"/>
      <c r="L36" s="310"/>
      <c r="M36" s="311">
        <v>0.4</v>
      </c>
      <c r="N36" s="299"/>
      <c r="O36" s="300"/>
    </row>
    <row r="37" spans="2:15" s="8" customFormat="1" ht="64.5" customHeight="1">
      <c r="B37" s="7"/>
      <c r="C37" s="297"/>
      <c r="D37" s="214" t="s">
        <v>500</v>
      </c>
      <c r="E37" s="214"/>
      <c r="F37" s="214"/>
      <c r="G37" s="214"/>
      <c r="H37" s="214"/>
      <c r="I37" s="214"/>
      <c r="J37" s="169"/>
      <c r="K37" s="310"/>
      <c r="L37" s="310"/>
      <c r="M37" s="311"/>
      <c r="N37" s="299"/>
      <c r="O37" s="300"/>
    </row>
    <row r="38" spans="2:15" s="8" customFormat="1" ht="46.5" customHeight="1">
      <c r="B38" s="7"/>
      <c r="C38" s="301" t="s">
        <v>327</v>
      </c>
      <c r="D38" s="214" t="s">
        <v>501</v>
      </c>
      <c r="E38" s="214"/>
      <c r="F38" s="214"/>
      <c r="G38" s="214"/>
      <c r="H38" s="214"/>
      <c r="I38" s="214"/>
      <c r="J38" s="169"/>
      <c r="K38" s="307"/>
      <c r="L38" s="307"/>
      <c r="M38" s="311">
        <v>1.2</v>
      </c>
      <c r="N38" s="299"/>
      <c r="O38" s="300"/>
    </row>
    <row r="39" spans="2:15" s="8" customFormat="1" ht="49.5" customHeight="1">
      <c r="B39" s="7"/>
      <c r="C39" s="301"/>
      <c r="D39" s="214" t="s">
        <v>502</v>
      </c>
      <c r="E39" s="214"/>
      <c r="F39" s="214"/>
      <c r="G39" s="214"/>
      <c r="H39" s="214"/>
      <c r="I39" s="214"/>
      <c r="J39" s="169"/>
      <c r="K39" s="308"/>
      <c r="L39" s="308"/>
      <c r="M39" s="311"/>
      <c r="N39" s="299"/>
      <c r="O39" s="300"/>
    </row>
    <row r="40" spans="2:15" s="8" customFormat="1" ht="45.6" customHeight="1">
      <c r="B40" s="7"/>
      <c r="C40" s="301"/>
      <c r="D40" s="214" t="s">
        <v>503</v>
      </c>
      <c r="E40" s="214"/>
      <c r="F40" s="214"/>
      <c r="G40" s="214"/>
      <c r="H40" s="214"/>
      <c r="I40" s="214"/>
      <c r="J40" s="169"/>
      <c r="K40" s="308"/>
      <c r="L40" s="308"/>
      <c r="M40" s="311"/>
      <c r="N40" s="299"/>
      <c r="O40" s="300"/>
    </row>
    <row r="41" spans="2:15" s="8" customFormat="1" ht="50.1" customHeight="1">
      <c r="B41" s="7"/>
      <c r="C41" s="301"/>
      <c r="D41" s="214" t="s">
        <v>504</v>
      </c>
      <c r="E41" s="214"/>
      <c r="F41" s="214"/>
      <c r="G41" s="214"/>
      <c r="H41" s="214"/>
      <c r="I41" s="214"/>
      <c r="J41" s="169"/>
      <c r="K41" s="308"/>
      <c r="L41" s="308"/>
      <c r="M41" s="311"/>
      <c r="N41" s="299"/>
      <c r="O41" s="300"/>
    </row>
    <row r="42" spans="2:15" s="8" customFormat="1" ht="60.6" customHeight="1">
      <c r="B42" s="7"/>
      <c r="C42" s="301"/>
      <c r="D42" s="214" t="s">
        <v>505</v>
      </c>
      <c r="E42" s="214"/>
      <c r="F42" s="214"/>
      <c r="G42" s="214"/>
      <c r="H42" s="214"/>
      <c r="I42" s="214"/>
      <c r="J42" s="169"/>
      <c r="K42" s="309"/>
      <c r="L42" s="309"/>
      <c r="M42" s="311"/>
      <c r="N42" s="299"/>
      <c r="O42" s="300"/>
    </row>
    <row r="43" spans="2:15" s="8" customFormat="1" ht="49.5" customHeight="1">
      <c r="B43" s="7"/>
      <c r="C43" s="303" t="s">
        <v>328</v>
      </c>
      <c r="D43" s="214" t="s">
        <v>506</v>
      </c>
      <c r="E43" s="214"/>
      <c r="F43" s="214"/>
      <c r="G43" s="214"/>
      <c r="H43" s="214"/>
      <c r="I43" s="214"/>
      <c r="J43" s="169"/>
      <c r="K43" s="310"/>
      <c r="L43" s="310"/>
      <c r="M43" s="311">
        <v>0.4</v>
      </c>
      <c r="N43" s="299"/>
      <c r="O43" s="300"/>
    </row>
    <row r="44" spans="2:15" s="8" customFormat="1" ht="65.099999999999994" customHeight="1">
      <c r="B44" s="7"/>
      <c r="C44" s="303"/>
      <c r="D44" s="214" t="s">
        <v>507</v>
      </c>
      <c r="E44" s="214"/>
      <c r="F44" s="214"/>
      <c r="G44" s="214"/>
      <c r="H44" s="214"/>
      <c r="I44" s="214"/>
      <c r="J44" s="169"/>
      <c r="K44" s="310"/>
      <c r="L44" s="310"/>
      <c r="M44" s="311"/>
      <c r="N44" s="299"/>
      <c r="O44" s="300"/>
    </row>
    <row r="45" spans="2:15" s="8" customFormat="1" ht="32.25" customHeight="1">
      <c r="B45" s="7"/>
      <c r="C45" s="304" t="s">
        <v>72</v>
      </c>
      <c r="D45" s="304"/>
      <c r="E45" s="304"/>
      <c r="F45" s="304"/>
      <c r="G45" s="304"/>
      <c r="H45" s="304"/>
      <c r="I45" s="304"/>
      <c r="J45" s="304"/>
      <c r="K45" s="304"/>
      <c r="L45" s="304"/>
      <c r="M45" s="141">
        <f>SUM(M36:M43)</f>
        <v>2</v>
      </c>
      <c r="N45" s="42">
        <f>SUM(N36:N44)</f>
        <v>0</v>
      </c>
      <c r="O45" s="138"/>
    </row>
    <row r="46" spans="2:15" s="8" customFormat="1" ht="32.25" customHeight="1">
      <c r="B46" s="7"/>
      <c r="C46" s="306" t="s">
        <v>329</v>
      </c>
      <c r="D46" s="306"/>
      <c r="E46" s="306"/>
      <c r="F46" s="306"/>
      <c r="G46" s="306"/>
      <c r="H46" s="306"/>
      <c r="I46" s="306"/>
      <c r="J46" s="306"/>
      <c r="K46" s="306"/>
      <c r="L46" s="306"/>
      <c r="M46" s="306"/>
      <c r="N46" s="306"/>
      <c r="O46" s="306"/>
    </row>
    <row r="47" spans="2:15" s="8" customFormat="1" ht="32.25" customHeight="1">
      <c r="B47" s="7"/>
      <c r="C47" s="306"/>
      <c r="D47" s="306"/>
      <c r="E47" s="306"/>
      <c r="F47" s="306"/>
      <c r="G47" s="306"/>
      <c r="H47" s="306"/>
      <c r="I47" s="306"/>
      <c r="J47" s="306"/>
      <c r="K47" s="306"/>
      <c r="L47" s="306"/>
      <c r="M47" s="306"/>
      <c r="N47" s="306"/>
      <c r="O47" s="306"/>
    </row>
    <row r="48" spans="2:15" s="8" customFormat="1" ht="27" customHeight="1">
      <c r="B48" s="7"/>
      <c r="C48" s="142"/>
      <c r="D48" s="142"/>
      <c r="E48" s="142"/>
      <c r="F48" s="142"/>
      <c r="G48" s="142"/>
      <c r="H48" s="142"/>
      <c r="I48" s="142"/>
      <c r="J48" s="142"/>
      <c r="K48" s="142"/>
      <c r="L48" s="142"/>
      <c r="M48" s="143"/>
      <c r="N48" s="142"/>
      <c r="O48" s="142"/>
    </row>
    <row r="49" spans="4:15" s="8" customFormat="1">
      <c r="D49" s="129"/>
      <c r="E49" s="129"/>
      <c r="F49" s="129"/>
      <c r="G49" s="129"/>
      <c r="H49" s="129"/>
      <c r="I49" s="129"/>
      <c r="J49" s="129"/>
      <c r="K49" s="129"/>
      <c r="L49" s="129"/>
      <c r="M49" s="147"/>
      <c r="N49" s="7"/>
      <c r="O49" s="7"/>
    </row>
    <row r="50" spans="4:15" s="8" customFormat="1" ht="11.25" customHeight="1">
      <c r="D50" s="129"/>
      <c r="E50" s="129"/>
      <c r="F50" s="129"/>
      <c r="G50" s="129"/>
      <c r="H50" s="129"/>
      <c r="I50" s="129"/>
      <c r="J50" s="129"/>
      <c r="K50" s="129"/>
      <c r="L50" s="129"/>
      <c r="M50" s="147"/>
      <c r="N50" s="7"/>
      <c r="O50" s="7"/>
    </row>
    <row r="51" spans="4:15" s="8" customFormat="1" ht="29.25" customHeight="1">
      <c r="D51" s="129"/>
      <c r="E51" s="129"/>
      <c r="F51" s="129"/>
      <c r="G51" s="129"/>
      <c r="H51" s="129"/>
      <c r="I51" s="129"/>
      <c r="J51" s="129"/>
      <c r="K51" s="129"/>
      <c r="L51" s="129"/>
      <c r="M51" s="147"/>
      <c r="N51" s="7"/>
      <c r="O51" s="7"/>
    </row>
    <row r="52" spans="4:15" s="8" customFormat="1" ht="11.25" customHeight="1">
      <c r="D52" s="129"/>
      <c r="E52" s="129"/>
      <c r="F52" s="129"/>
      <c r="G52" s="129"/>
      <c r="H52" s="129"/>
      <c r="I52" s="129"/>
      <c r="J52" s="129"/>
      <c r="K52" s="129"/>
      <c r="L52" s="129"/>
      <c r="M52" s="147"/>
      <c r="N52" s="7"/>
      <c r="O52" s="7"/>
    </row>
    <row r="53" spans="4:15" s="8" customFormat="1" ht="30" customHeight="1">
      <c r="D53" s="129"/>
      <c r="E53" s="129"/>
      <c r="F53" s="129"/>
      <c r="G53" s="129"/>
      <c r="H53" s="129"/>
      <c r="I53" s="129"/>
      <c r="J53" s="129"/>
      <c r="K53" s="129"/>
      <c r="L53" s="129"/>
      <c r="M53" s="147"/>
      <c r="N53" s="7"/>
      <c r="O53" s="7"/>
    </row>
    <row r="54" spans="4:15" s="8" customFormat="1" ht="32.25" customHeight="1">
      <c r="D54" s="129"/>
      <c r="E54" s="129"/>
      <c r="F54" s="129"/>
      <c r="G54" s="129"/>
      <c r="H54" s="129"/>
      <c r="I54" s="129"/>
      <c r="J54" s="129"/>
      <c r="K54" s="129"/>
      <c r="L54" s="129"/>
      <c r="M54" s="147"/>
      <c r="N54" s="7"/>
      <c r="O54" s="7"/>
    </row>
    <row r="55" spans="4:15" s="8" customFormat="1" ht="32.25" customHeight="1">
      <c r="D55" s="129"/>
      <c r="E55" s="129"/>
      <c r="F55" s="129"/>
      <c r="G55" s="129"/>
      <c r="H55" s="129"/>
      <c r="I55" s="129"/>
      <c r="J55" s="129"/>
      <c r="K55" s="129"/>
      <c r="L55" s="129"/>
      <c r="M55" s="147"/>
      <c r="N55" s="7"/>
      <c r="O55" s="7"/>
    </row>
    <row r="56" spans="4:15" s="8" customFormat="1" ht="32.25" customHeight="1">
      <c r="D56" s="129"/>
      <c r="E56" s="129"/>
      <c r="F56" s="129"/>
      <c r="G56" s="129"/>
      <c r="H56" s="129"/>
      <c r="I56" s="129"/>
      <c r="J56" s="129"/>
      <c r="K56" s="129"/>
      <c r="L56" s="129"/>
      <c r="M56" s="147"/>
      <c r="N56" s="7"/>
      <c r="O56" s="7"/>
    </row>
    <row r="57" spans="4:15" s="8" customFormat="1" ht="32.25" customHeight="1">
      <c r="D57" s="129"/>
      <c r="E57" s="129"/>
      <c r="F57" s="129"/>
      <c r="G57" s="129"/>
      <c r="H57" s="129"/>
      <c r="I57" s="129"/>
      <c r="J57" s="129"/>
      <c r="K57" s="129"/>
      <c r="L57" s="129"/>
      <c r="M57" s="147"/>
      <c r="N57" s="7"/>
      <c r="O57" s="7"/>
    </row>
    <row r="58" spans="4:15" s="8" customFormat="1" ht="32.25" customHeight="1">
      <c r="D58" s="129"/>
      <c r="E58" s="129"/>
      <c r="F58" s="129"/>
      <c r="G58" s="129"/>
      <c r="H58" s="129"/>
      <c r="I58" s="129"/>
      <c r="J58" s="129"/>
      <c r="K58" s="129"/>
      <c r="L58" s="129"/>
      <c r="M58" s="147"/>
      <c r="N58" s="7"/>
      <c r="O58" s="7"/>
    </row>
    <row r="59" spans="4:15" s="8" customFormat="1" ht="32.25" customHeight="1">
      <c r="D59" s="129"/>
      <c r="E59" s="129"/>
      <c r="F59" s="129"/>
      <c r="G59" s="129"/>
      <c r="H59" s="129"/>
      <c r="I59" s="129"/>
      <c r="J59" s="129"/>
      <c r="K59" s="129"/>
      <c r="L59" s="129"/>
      <c r="M59" s="147"/>
      <c r="N59" s="7"/>
      <c r="O59" s="7"/>
    </row>
    <row r="60" spans="4:15" s="8" customFormat="1" ht="32.25" customHeight="1">
      <c r="D60" s="129"/>
      <c r="E60" s="129"/>
      <c r="F60" s="129"/>
      <c r="G60" s="129"/>
      <c r="H60" s="129"/>
      <c r="I60" s="129"/>
      <c r="J60" s="129"/>
      <c r="K60" s="129"/>
      <c r="L60" s="129"/>
      <c r="M60" s="147"/>
      <c r="N60" s="7"/>
      <c r="O60" s="7"/>
    </row>
    <row r="61" spans="4:15" s="8" customFormat="1" ht="32.25" customHeight="1">
      <c r="D61" s="129"/>
      <c r="E61" s="129"/>
      <c r="F61" s="129"/>
      <c r="G61" s="129"/>
      <c r="H61" s="129"/>
      <c r="I61" s="129"/>
      <c r="J61" s="129"/>
      <c r="K61" s="129"/>
      <c r="L61" s="129"/>
      <c r="M61" s="147"/>
      <c r="N61" s="7"/>
      <c r="O61" s="7"/>
    </row>
    <row r="62" spans="4:15" s="8" customFormat="1" ht="32.25" customHeight="1">
      <c r="D62" s="129"/>
      <c r="E62" s="129"/>
      <c r="F62" s="129"/>
      <c r="G62" s="129"/>
      <c r="H62" s="129"/>
      <c r="I62" s="129"/>
      <c r="J62" s="129"/>
      <c r="K62" s="129"/>
      <c r="L62" s="129"/>
      <c r="M62" s="147"/>
      <c r="N62" s="7"/>
      <c r="O62" s="7"/>
    </row>
    <row r="63" spans="4:15" s="8" customFormat="1" ht="32.25" customHeight="1">
      <c r="D63" s="129"/>
      <c r="E63" s="129"/>
      <c r="F63" s="129"/>
      <c r="G63" s="129"/>
      <c r="H63" s="129"/>
      <c r="I63" s="129"/>
      <c r="J63" s="129"/>
      <c r="K63" s="129"/>
      <c r="L63" s="129"/>
      <c r="M63" s="147"/>
      <c r="N63" s="7"/>
      <c r="O63" s="7"/>
    </row>
    <row r="64" spans="4:15" s="8" customFormat="1">
      <c r="D64" s="129"/>
      <c r="E64" s="129"/>
      <c r="F64" s="129"/>
      <c r="G64" s="129"/>
      <c r="H64" s="129"/>
      <c r="I64" s="129"/>
      <c r="J64" s="129"/>
      <c r="K64" s="129"/>
      <c r="L64" s="129"/>
      <c r="M64" s="147"/>
      <c r="N64" s="7"/>
      <c r="O64" s="7"/>
    </row>
    <row r="65" spans="4:15" s="8" customFormat="1">
      <c r="D65" s="129"/>
      <c r="E65" s="129"/>
      <c r="F65" s="129"/>
      <c r="G65" s="129"/>
      <c r="H65" s="129"/>
      <c r="I65" s="129"/>
      <c r="J65" s="129"/>
      <c r="K65" s="129"/>
      <c r="L65" s="129"/>
      <c r="M65" s="147"/>
      <c r="N65" s="7"/>
      <c r="O65" s="7"/>
    </row>
  </sheetData>
  <sheetProtection algorithmName="SHA-512" hashValue="cs2detIH2rW06j9llMnjr+dOf8OfVknh/Er9UmcDFu+FGGgXmozer5za/9sVTVUA14Vw/QzN2qUuf63wXNBxIA==" saltValue="dyLq3p8vdJbCsmK+1ivsFg==" spinCount="100000" sheet="1" objects="1" scenarios="1" formatRows="0"/>
  <mergeCells count="89">
    <mergeCell ref="C46:O47"/>
    <mergeCell ref="D41:I41"/>
    <mergeCell ref="D42:I42"/>
    <mergeCell ref="C43:C44"/>
    <mergeCell ref="D43:I43"/>
    <mergeCell ref="K43:K44"/>
    <mergeCell ref="L43:L44"/>
    <mergeCell ref="M43:M44"/>
    <mergeCell ref="N43:N44"/>
    <mergeCell ref="O43:O44"/>
    <mergeCell ref="D44:I44"/>
    <mergeCell ref="C45:L45"/>
    <mergeCell ref="C38:C42"/>
    <mergeCell ref="D38:I38"/>
    <mergeCell ref="M38:M42"/>
    <mergeCell ref="N38:N42"/>
    <mergeCell ref="O38:O42"/>
    <mergeCell ref="D39:I39"/>
    <mergeCell ref="D40:I40"/>
    <mergeCell ref="C30:O31"/>
    <mergeCell ref="D35:I35"/>
    <mergeCell ref="N36:N37"/>
    <mergeCell ref="O36:O37"/>
    <mergeCell ref="D37:I37"/>
    <mergeCell ref="C36:C37"/>
    <mergeCell ref="D36:I36"/>
    <mergeCell ref="K36:K37"/>
    <mergeCell ref="L36:L37"/>
    <mergeCell ref="M36:M37"/>
    <mergeCell ref="K38:K42"/>
    <mergeCell ref="L38:L42"/>
    <mergeCell ref="N27:N28"/>
    <mergeCell ref="N23:N26"/>
    <mergeCell ref="O27:O28"/>
    <mergeCell ref="D28:I28"/>
    <mergeCell ref="C29:L29"/>
    <mergeCell ref="C27:C28"/>
    <mergeCell ref="D27:I27"/>
    <mergeCell ref="K27:K28"/>
    <mergeCell ref="L27:L28"/>
    <mergeCell ref="M27:M28"/>
    <mergeCell ref="L23:L26"/>
    <mergeCell ref="N21:N22"/>
    <mergeCell ref="O21:O22"/>
    <mergeCell ref="D22:I22"/>
    <mergeCell ref="C23:C26"/>
    <mergeCell ref="D23:I23"/>
    <mergeCell ref="K23:K26"/>
    <mergeCell ref="M23:M26"/>
    <mergeCell ref="O23:O26"/>
    <mergeCell ref="D24:I24"/>
    <mergeCell ref="D25:I25"/>
    <mergeCell ref="D26:I26"/>
    <mergeCell ref="C21:C22"/>
    <mergeCell ref="D21:I21"/>
    <mergeCell ref="K21:K22"/>
    <mergeCell ref="L21:L22"/>
    <mergeCell ref="M21:M22"/>
    <mergeCell ref="N12:N13"/>
    <mergeCell ref="O12:O13"/>
    <mergeCell ref="C14:L14"/>
    <mergeCell ref="C15:O16"/>
    <mergeCell ref="D20:I20"/>
    <mergeCell ref="C12:C13"/>
    <mergeCell ref="K12:K13"/>
    <mergeCell ref="L12:L13"/>
    <mergeCell ref="M12:M13"/>
    <mergeCell ref="D12:I12"/>
    <mergeCell ref="D13:I13"/>
    <mergeCell ref="N5:N6"/>
    <mergeCell ref="O5:O6"/>
    <mergeCell ref="D6:I6"/>
    <mergeCell ref="C7:C11"/>
    <mergeCell ref="D7:I7"/>
    <mergeCell ref="K7:K11"/>
    <mergeCell ref="L7:L11"/>
    <mergeCell ref="M7:M11"/>
    <mergeCell ref="N7:N11"/>
    <mergeCell ref="O7:O11"/>
    <mergeCell ref="M5:M6"/>
    <mergeCell ref="D8:I8"/>
    <mergeCell ref="D9:I9"/>
    <mergeCell ref="D10:I10"/>
    <mergeCell ref="D11:I11"/>
    <mergeCell ref="D4:I4"/>
    <mergeCell ref="C5:C6"/>
    <mergeCell ref="D5:I5"/>
    <mergeCell ref="K5:K6"/>
    <mergeCell ref="L5:L6"/>
  </mergeCells>
  <phoneticPr fontId="9" type="noConversion"/>
  <dataValidations count="2">
    <dataValidation type="list" allowBlank="1" showInputMessage="1" showErrorMessage="1" sqref="F51" xr:uid="{2AD2DD5C-44CD-41A3-82F0-323DD490A30F}">
      <formula1>指標適用性</formula1>
    </dataValidation>
    <dataValidation type="list" allowBlank="1" showInputMessage="1" showErrorMessage="1" sqref="J5:J13 J21:J28" xr:uid="{53DBE337-CF1F-4532-83D2-FCBAF4876DF3}">
      <formula1>是否</formula1>
    </dataValidation>
  </dataValidations>
  <printOptions horizontalCentered="1"/>
  <pageMargins left="0.19685039370078741" right="0.19685039370078741" top="0.19685039370078741" bottom="0.19685039370078741" header="0.19685039370078741" footer="0.19685039370078741"/>
  <pageSetup paperSize="9" scale="70" fitToWidth="0" fitToHeight="0" orientation="landscape" horizontalDpi="300" verticalDpi="300" r:id="rId1"/>
  <headerFooter alignWithMargins="0"/>
  <rowBreaks count="2" manualBreakCount="2">
    <brk id="17" max="15" man="1"/>
    <brk id="32"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CAE4-78B0-47F9-A645-522EFEBA21B3}">
  <dimension ref="A1:P171"/>
  <sheetViews>
    <sheetView view="pageBreakPreview" zoomScale="84" zoomScaleNormal="100" zoomScaleSheetLayoutView="84" workbookViewId="0">
      <selection activeCell="K120" sqref="K120"/>
    </sheetView>
  </sheetViews>
  <sheetFormatPr defaultColWidth="9.84375" defaultRowHeight="14.25"/>
  <cols>
    <col min="1" max="1" width="1.9921875" style="7" customWidth="1"/>
    <col min="2" max="2" width="3.85546875" style="7" customWidth="1"/>
    <col min="3" max="3" width="11.57421875" style="7" customWidth="1"/>
    <col min="4" max="9" width="11.57421875" style="129" customWidth="1"/>
    <col min="10" max="10" width="9.3125" style="129" customWidth="1"/>
    <col min="11" max="11" width="66.125" style="129" customWidth="1"/>
    <col min="12" max="12" width="22.484375" style="129" customWidth="1"/>
    <col min="13" max="13" width="7.18359375" style="139" customWidth="1"/>
    <col min="14" max="15" width="7.18359375" style="40" customWidth="1"/>
    <col min="16" max="16" width="3.05859375" style="7" customWidth="1"/>
    <col min="17" max="17" width="9.84375" style="7" customWidth="1"/>
    <col min="18" max="16384" width="9.84375" style="7"/>
  </cols>
  <sheetData>
    <row r="1" spans="2:16" s="8" customFormat="1" ht="20.25">
      <c r="B1" s="45" t="s">
        <v>346</v>
      </c>
      <c r="C1" s="7"/>
      <c r="D1" s="129"/>
      <c r="E1" s="129"/>
      <c r="F1" s="129"/>
      <c r="G1" s="129"/>
      <c r="H1" s="129"/>
      <c r="I1" s="129"/>
      <c r="J1" s="129"/>
      <c r="K1" s="129"/>
      <c r="L1" s="129"/>
      <c r="M1" s="139"/>
      <c r="N1" s="40"/>
      <c r="O1" s="40"/>
      <c r="P1" s="47"/>
    </row>
    <row r="2" spans="2:16" s="8" customFormat="1" ht="20.25">
      <c r="B2" s="87" t="s">
        <v>347</v>
      </c>
      <c r="C2" s="7"/>
      <c r="D2" s="129"/>
      <c r="E2" s="129"/>
      <c r="F2" s="129"/>
      <c r="G2" s="129"/>
      <c r="H2" s="129"/>
      <c r="I2" s="129"/>
      <c r="J2" s="129"/>
      <c r="K2" s="129"/>
      <c r="L2" s="129"/>
      <c r="M2" s="139"/>
      <c r="N2" s="40"/>
      <c r="O2" s="40"/>
      <c r="P2" s="7"/>
    </row>
    <row r="3" spans="2:16" s="8" customFormat="1" ht="11.25" customHeight="1">
      <c r="B3" s="87"/>
      <c r="C3" s="7"/>
      <c r="D3" s="129"/>
      <c r="E3" s="129"/>
      <c r="F3" s="129"/>
      <c r="G3" s="129"/>
      <c r="H3" s="129"/>
      <c r="I3" s="129"/>
      <c r="J3" s="129"/>
      <c r="K3" s="129"/>
      <c r="L3" s="129"/>
      <c r="M3" s="139"/>
      <c r="N3" s="40"/>
      <c r="O3" s="40"/>
      <c r="P3" s="7"/>
    </row>
    <row r="4" spans="2:16" s="8" customFormat="1" ht="30" customHeight="1">
      <c r="B4" s="7"/>
      <c r="C4" s="133" t="s">
        <v>318</v>
      </c>
      <c r="D4" s="296" t="s">
        <v>319</v>
      </c>
      <c r="E4" s="296"/>
      <c r="F4" s="296"/>
      <c r="G4" s="296"/>
      <c r="H4" s="296"/>
      <c r="I4" s="296"/>
      <c r="J4" s="133" t="s">
        <v>320</v>
      </c>
      <c r="K4" s="133" t="s">
        <v>321</v>
      </c>
      <c r="L4" s="133" t="s">
        <v>322</v>
      </c>
      <c r="M4" s="140" t="s">
        <v>323</v>
      </c>
      <c r="N4" s="133" t="s">
        <v>324</v>
      </c>
      <c r="O4" s="133" t="s">
        <v>325</v>
      </c>
      <c r="P4" s="7"/>
    </row>
    <row r="5" spans="2:16" s="8" customFormat="1" ht="46.5" customHeight="1">
      <c r="B5" s="7"/>
      <c r="C5" s="297" t="s">
        <v>326</v>
      </c>
      <c r="D5" s="214" t="s">
        <v>509</v>
      </c>
      <c r="E5" s="214"/>
      <c r="F5" s="214"/>
      <c r="G5" s="214"/>
      <c r="H5" s="214"/>
      <c r="I5" s="214"/>
      <c r="J5" s="167"/>
      <c r="K5" s="310"/>
      <c r="L5" s="310"/>
      <c r="M5" s="311">
        <v>0.4</v>
      </c>
      <c r="N5" s="299"/>
      <c r="O5" s="300"/>
      <c r="P5" s="7"/>
    </row>
    <row r="6" spans="2:16" s="8" customFormat="1" ht="46.5" customHeight="1">
      <c r="B6" s="7"/>
      <c r="C6" s="297"/>
      <c r="D6" s="214" t="s">
        <v>510</v>
      </c>
      <c r="E6" s="214"/>
      <c r="F6" s="214"/>
      <c r="G6" s="214"/>
      <c r="H6" s="214"/>
      <c r="I6" s="214"/>
      <c r="J6" s="167"/>
      <c r="K6" s="310"/>
      <c r="L6" s="310"/>
      <c r="M6" s="311"/>
      <c r="N6" s="299"/>
      <c r="O6" s="300"/>
      <c r="P6" s="7"/>
    </row>
    <row r="7" spans="2:16" s="8" customFormat="1" ht="46.5" customHeight="1">
      <c r="B7" s="7"/>
      <c r="C7" s="297"/>
      <c r="D7" s="214" t="s">
        <v>511</v>
      </c>
      <c r="E7" s="214"/>
      <c r="F7" s="214"/>
      <c r="G7" s="214"/>
      <c r="H7" s="214"/>
      <c r="I7" s="214"/>
      <c r="J7" s="167"/>
      <c r="K7" s="310"/>
      <c r="L7" s="310"/>
      <c r="M7" s="311"/>
      <c r="N7" s="299"/>
      <c r="O7" s="300"/>
      <c r="P7" s="7"/>
    </row>
    <row r="8" spans="2:16" s="8" customFormat="1" ht="46.5" customHeight="1">
      <c r="B8" s="7"/>
      <c r="C8" s="301" t="s">
        <v>327</v>
      </c>
      <c r="D8" s="214" t="s">
        <v>508</v>
      </c>
      <c r="E8" s="214"/>
      <c r="F8" s="214"/>
      <c r="G8" s="214"/>
      <c r="H8" s="214"/>
      <c r="I8" s="214"/>
      <c r="J8" s="167"/>
      <c r="K8" s="310"/>
      <c r="L8" s="310"/>
      <c r="M8" s="311">
        <v>1.2</v>
      </c>
      <c r="N8" s="299"/>
      <c r="O8" s="300"/>
      <c r="P8" s="7"/>
    </row>
    <row r="9" spans="2:16" s="8" customFormat="1" ht="46.5" customHeight="1">
      <c r="B9" s="7"/>
      <c r="C9" s="301"/>
      <c r="D9" s="214" t="s">
        <v>512</v>
      </c>
      <c r="E9" s="214"/>
      <c r="F9" s="214"/>
      <c r="G9" s="214"/>
      <c r="H9" s="214"/>
      <c r="I9" s="214"/>
      <c r="J9" s="167"/>
      <c r="K9" s="310"/>
      <c r="L9" s="310"/>
      <c r="M9" s="311"/>
      <c r="N9" s="299"/>
      <c r="O9" s="300"/>
      <c r="P9" s="7"/>
    </row>
    <row r="10" spans="2:16" s="8" customFormat="1" ht="46.5" customHeight="1">
      <c r="B10" s="7"/>
      <c r="C10" s="301"/>
      <c r="D10" s="214" t="s">
        <v>513</v>
      </c>
      <c r="E10" s="214"/>
      <c r="F10" s="214"/>
      <c r="G10" s="214"/>
      <c r="H10" s="214"/>
      <c r="I10" s="214"/>
      <c r="J10" s="167"/>
      <c r="K10" s="310"/>
      <c r="L10" s="310"/>
      <c r="M10" s="311"/>
      <c r="N10" s="299"/>
      <c r="O10" s="300"/>
      <c r="P10" s="7"/>
    </row>
    <row r="11" spans="2:16" s="8" customFormat="1" ht="46.5" customHeight="1">
      <c r="B11" s="7"/>
      <c r="C11" s="301"/>
      <c r="D11" s="214" t="s">
        <v>514</v>
      </c>
      <c r="E11" s="214"/>
      <c r="F11" s="214"/>
      <c r="G11" s="214"/>
      <c r="H11" s="214"/>
      <c r="I11" s="214"/>
      <c r="J11" s="167"/>
      <c r="K11" s="310"/>
      <c r="L11" s="310"/>
      <c r="M11" s="311"/>
      <c r="N11" s="299"/>
      <c r="O11" s="300"/>
      <c r="P11" s="7"/>
    </row>
    <row r="12" spans="2:16" s="8" customFormat="1" ht="46.5" customHeight="1">
      <c r="B12" s="7"/>
      <c r="C12" s="301"/>
      <c r="D12" s="214" t="s">
        <v>515</v>
      </c>
      <c r="E12" s="214"/>
      <c r="F12" s="214"/>
      <c r="G12" s="214"/>
      <c r="H12" s="214"/>
      <c r="I12" s="214"/>
      <c r="J12" s="167"/>
      <c r="K12" s="310"/>
      <c r="L12" s="310"/>
      <c r="M12" s="311"/>
      <c r="N12" s="299"/>
      <c r="O12" s="300"/>
      <c r="P12" s="7"/>
    </row>
    <row r="13" spans="2:16" s="8" customFormat="1" ht="46.5" customHeight="1">
      <c r="B13" s="7"/>
      <c r="C13" s="301"/>
      <c r="D13" s="214" t="s">
        <v>516</v>
      </c>
      <c r="E13" s="214"/>
      <c r="F13" s="214"/>
      <c r="G13" s="214"/>
      <c r="H13" s="214"/>
      <c r="I13" s="214"/>
      <c r="J13" s="167"/>
      <c r="K13" s="310"/>
      <c r="L13" s="310"/>
      <c r="M13" s="311"/>
      <c r="N13" s="299"/>
      <c r="O13" s="300"/>
      <c r="P13" s="7"/>
    </row>
    <row r="14" spans="2:16" s="8" customFormat="1" ht="46.5" customHeight="1">
      <c r="B14" s="7"/>
      <c r="C14" s="301"/>
      <c r="D14" s="214" t="s">
        <v>517</v>
      </c>
      <c r="E14" s="214"/>
      <c r="F14" s="214"/>
      <c r="G14" s="214"/>
      <c r="H14" s="214"/>
      <c r="I14" s="214"/>
      <c r="J14" s="167"/>
      <c r="K14" s="310"/>
      <c r="L14" s="310"/>
      <c r="M14" s="311"/>
      <c r="N14" s="299"/>
      <c r="O14" s="300"/>
      <c r="P14" s="7"/>
    </row>
    <row r="15" spans="2:16" s="8" customFormat="1" ht="46.5" customHeight="1">
      <c r="B15" s="7"/>
      <c r="C15" s="303" t="s">
        <v>328</v>
      </c>
      <c r="D15" s="214" t="s">
        <v>518</v>
      </c>
      <c r="E15" s="214"/>
      <c r="F15" s="214"/>
      <c r="G15" s="214"/>
      <c r="H15" s="214"/>
      <c r="I15" s="214"/>
      <c r="J15" s="167"/>
      <c r="K15" s="310"/>
      <c r="L15" s="310"/>
      <c r="M15" s="311">
        <v>0.4</v>
      </c>
      <c r="N15" s="299"/>
      <c r="O15" s="300"/>
      <c r="P15" s="7"/>
    </row>
    <row r="16" spans="2:16" s="8" customFormat="1" ht="46.5" customHeight="1">
      <c r="B16" s="7"/>
      <c r="C16" s="303"/>
      <c r="D16" s="214" t="s">
        <v>519</v>
      </c>
      <c r="E16" s="214"/>
      <c r="F16" s="214"/>
      <c r="G16" s="214"/>
      <c r="H16" s="214"/>
      <c r="I16" s="214"/>
      <c r="J16" s="167"/>
      <c r="K16" s="310"/>
      <c r="L16" s="310"/>
      <c r="M16" s="311"/>
      <c r="N16" s="299"/>
      <c r="O16" s="300"/>
      <c r="P16" s="7"/>
    </row>
    <row r="17" spans="1:15" s="8" customFormat="1" ht="46.5" customHeight="1">
      <c r="B17" s="7"/>
      <c r="C17" s="303"/>
      <c r="D17" s="214" t="s">
        <v>520</v>
      </c>
      <c r="E17" s="214"/>
      <c r="F17" s="214"/>
      <c r="G17" s="214"/>
      <c r="H17" s="214"/>
      <c r="I17" s="214"/>
      <c r="J17" s="167"/>
      <c r="K17" s="310"/>
      <c r="L17" s="310"/>
      <c r="M17" s="311"/>
      <c r="N17" s="299"/>
      <c r="O17" s="300"/>
    </row>
    <row r="18" spans="1:15" s="8" customFormat="1" ht="32.25" customHeight="1">
      <c r="B18" s="7"/>
      <c r="C18" s="304" t="s">
        <v>72</v>
      </c>
      <c r="D18" s="304"/>
      <c r="E18" s="304"/>
      <c r="F18" s="304"/>
      <c r="G18" s="304"/>
      <c r="H18" s="304"/>
      <c r="I18" s="304"/>
      <c r="J18" s="304"/>
      <c r="K18" s="304"/>
      <c r="L18" s="304"/>
      <c r="M18" s="141">
        <f>SUM(M5:M15)</f>
        <v>2</v>
      </c>
      <c r="N18" s="42">
        <f>SUM(N5:N17)</f>
        <v>0</v>
      </c>
      <c r="O18" s="138"/>
    </row>
    <row r="19" spans="1:15" s="8" customFormat="1" ht="32.25" customHeight="1">
      <c r="B19" s="7"/>
      <c r="C19" s="306" t="s">
        <v>329</v>
      </c>
      <c r="D19" s="306"/>
      <c r="E19" s="306"/>
      <c r="F19" s="306"/>
      <c r="G19" s="306"/>
      <c r="H19" s="306"/>
      <c r="I19" s="306"/>
      <c r="J19" s="306"/>
      <c r="K19" s="306"/>
      <c r="L19" s="306"/>
      <c r="M19" s="306"/>
      <c r="N19" s="306"/>
      <c r="O19" s="306"/>
    </row>
    <row r="20" spans="1:15" s="8" customFormat="1" ht="32.25" customHeight="1">
      <c r="B20" s="7"/>
      <c r="C20" s="306"/>
      <c r="D20" s="306"/>
      <c r="E20" s="306"/>
      <c r="F20" s="306"/>
      <c r="G20" s="306"/>
      <c r="H20" s="306"/>
      <c r="I20" s="306"/>
      <c r="J20" s="306"/>
      <c r="K20" s="306"/>
      <c r="L20" s="306"/>
      <c r="M20" s="306"/>
      <c r="N20" s="306"/>
      <c r="O20" s="306"/>
    </row>
    <row r="21" spans="1:15" s="8" customFormat="1" ht="27" customHeight="1">
      <c r="A21" s="7"/>
      <c r="C21" s="142"/>
      <c r="D21" s="142"/>
      <c r="E21" s="142"/>
      <c r="F21" s="142"/>
      <c r="G21" s="142"/>
      <c r="H21" s="142"/>
      <c r="I21" s="142"/>
      <c r="J21" s="142"/>
      <c r="K21" s="142"/>
      <c r="L21" s="142"/>
      <c r="M21" s="143"/>
      <c r="N21" s="142"/>
      <c r="O21" s="142"/>
    </row>
    <row r="22" spans="1:15" s="8" customFormat="1" ht="20.25">
      <c r="B22" s="87" t="s">
        <v>348</v>
      </c>
      <c r="C22" s="7"/>
      <c r="D22" s="129"/>
      <c r="E22" s="129"/>
      <c r="F22" s="129"/>
      <c r="G22" s="129"/>
      <c r="H22" s="129"/>
      <c r="I22" s="129"/>
      <c r="J22" s="129"/>
      <c r="K22" s="129"/>
      <c r="L22" s="129"/>
      <c r="M22" s="139"/>
      <c r="N22" s="40"/>
      <c r="O22" s="40"/>
    </row>
    <row r="23" spans="1:15" s="8" customFormat="1" ht="18">
      <c r="B23" s="87"/>
      <c r="C23" s="7"/>
      <c r="D23" s="129"/>
      <c r="E23" s="129"/>
      <c r="F23" s="129"/>
      <c r="G23" s="129"/>
      <c r="H23" s="129"/>
      <c r="I23" s="129"/>
      <c r="J23" s="129"/>
      <c r="K23" s="129"/>
      <c r="L23" s="129"/>
      <c r="M23" s="139"/>
      <c r="N23" s="40"/>
      <c r="O23" s="40"/>
    </row>
    <row r="24" spans="1:15" s="8" customFormat="1" ht="30" customHeight="1">
      <c r="B24" s="7"/>
      <c r="C24" s="133" t="s">
        <v>318</v>
      </c>
      <c r="D24" s="296" t="s">
        <v>319</v>
      </c>
      <c r="E24" s="296"/>
      <c r="F24" s="296"/>
      <c r="G24" s="296"/>
      <c r="H24" s="296"/>
      <c r="I24" s="296"/>
      <c r="J24" s="133" t="s">
        <v>320</v>
      </c>
      <c r="K24" s="133" t="s">
        <v>321</v>
      </c>
      <c r="L24" s="133" t="s">
        <v>322</v>
      </c>
      <c r="M24" s="140" t="s">
        <v>323</v>
      </c>
      <c r="N24" s="133" t="s">
        <v>324</v>
      </c>
      <c r="O24" s="133" t="s">
        <v>325</v>
      </c>
    </row>
    <row r="25" spans="1:15" s="8" customFormat="1" ht="105" customHeight="1">
      <c r="B25" s="7"/>
      <c r="C25" s="135" t="s">
        <v>326</v>
      </c>
      <c r="D25" s="214" t="s">
        <v>521</v>
      </c>
      <c r="E25" s="214"/>
      <c r="F25" s="214"/>
      <c r="G25" s="214"/>
      <c r="H25" s="214"/>
      <c r="I25" s="214"/>
      <c r="J25" s="167"/>
      <c r="K25" s="172"/>
      <c r="L25" s="172"/>
      <c r="M25" s="141">
        <v>0.4</v>
      </c>
      <c r="N25" s="170"/>
      <c r="O25" s="137"/>
    </row>
    <row r="26" spans="1:15" s="8" customFormat="1" ht="63" customHeight="1">
      <c r="B26" s="7"/>
      <c r="C26" s="316" t="s">
        <v>349</v>
      </c>
      <c r="D26" s="214" t="s">
        <v>522</v>
      </c>
      <c r="E26" s="214"/>
      <c r="F26" s="214"/>
      <c r="G26" s="214"/>
      <c r="H26" s="214"/>
      <c r="I26" s="214"/>
      <c r="J26" s="167"/>
      <c r="K26" s="310"/>
      <c r="L26" s="310"/>
      <c r="M26" s="311">
        <v>0.8</v>
      </c>
      <c r="N26" s="299"/>
      <c r="O26" s="300"/>
    </row>
    <row r="27" spans="1:15" s="8" customFormat="1" ht="63" customHeight="1">
      <c r="B27" s="7"/>
      <c r="C27" s="316"/>
      <c r="D27" s="214" t="s">
        <v>523</v>
      </c>
      <c r="E27" s="214"/>
      <c r="F27" s="214"/>
      <c r="G27" s="214"/>
      <c r="H27" s="214"/>
      <c r="I27" s="214"/>
      <c r="J27" s="167"/>
      <c r="K27" s="310"/>
      <c r="L27" s="310"/>
      <c r="M27" s="311"/>
      <c r="N27" s="299"/>
      <c r="O27" s="300"/>
    </row>
    <row r="28" spans="1:15" s="8" customFormat="1" ht="63" customHeight="1">
      <c r="B28" s="7"/>
      <c r="C28" s="316"/>
      <c r="D28" s="214" t="s">
        <v>524</v>
      </c>
      <c r="E28" s="214"/>
      <c r="F28" s="214"/>
      <c r="G28" s="214"/>
      <c r="H28" s="214"/>
      <c r="I28" s="214"/>
      <c r="J28" s="167"/>
      <c r="K28" s="310"/>
      <c r="L28" s="310"/>
      <c r="M28" s="311"/>
      <c r="N28" s="299"/>
      <c r="O28" s="300"/>
    </row>
    <row r="29" spans="1:15" s="8" customFormat="1" ht="63" customHeight="1">
      <c r="B29" s="7"/>
      <c r="C29" s="316"/>
      <c r="D29" s="214" t="s">
        <v>525</v>
      </c>
      <c r="E29" s="214"/>
      <c r="F29" s="214"/>
      <c r="G29" s="214"/>
      <c r="H29" s="214"/>
      <c r="I29" s="214"/>
      <c r="J29" s="167"/>
      <c r="K29" s="310"/>
      <c r="L29" s="310"/>
      <c r="M29" s="311"/>
      <c r="N29" s="299"/>
      <c r="O29" s="300"/>
    </row>
    <row r="30" spans="1:15" s="8" customFormat="1" ht="63" customHeight="1">
      <c r="B30" s="7"/>
      <c r="C30" s="316"/>
      <c r="D30" s="214" t="s">
        <v>526</v>
      </c>
      <c r="E30" s="214"/>
      <c r="F30" s="214"/>
      <c r="G30" s="214"/>
      <c r="H30" s="214"/>
      <c r="I30" s="214"/>
      <c r="J30" s="167"/>
      <c r="K30" s="310"/>
      <c r="L30" s="310"/>
      <c r="M30" s="311"/>
      <c r="N30" s="299"/>
      <c r="O30" s="300"/>
    </row>
    <row r="31" spans="1:15" s="8" customFormat="1" ht="63" customHeight="1">
      <c r="B31" s="7"/>
      <c r="C31" s="316"/>
      <c r="D31" s="214" t="s">
        <v>527</v>
      </c>
      <c r="E31" s="214"/>
      <c r="F31" s="214"/>
      <c r="G31" s="214"/>
      <c r="H31" s="214"/>
      <c r="I31" s="214"/>
      <c r="J31" s="167"/>
      <c r="K31" s="310"/>
      <c r="L31" s="310"/>
      <c r="M31" s="311"/>
      <c r="N31" s="299"/>
      <c r="O31" s="300"/>
    </row>
    <row r="32" spans="1:15" s="8" customFormat="1" ht="57.95" customHeight="1">
      <c r="B32" s="7"/>
      <c r="C32" s="303" t="s">
        <v>328</v>
      </c>
      <c r="D32" s="214" t="s">
        <v>528</v>
      </c>
      <c r="E32" s="214"/>
      <c r="F32" s="214"/>
      <c r="G32" s="214"/>
      <c r="H32" s="214"/>
      <c r="I32" s="214"/>
      <c r="J32" s="167"/>
      <c r="K32" s="310"/>
      <c r="L32" s="310"/>
      <c r="M32" s="311">
        <v>0.8</v>
      </c>
      <c r="N32" s="299"/>
      <c r="O32" s="300"/>
    </row>
    <row r="33" spans="2:15" s="8" customFormat="1" ht="57.95" customHeight="1">
      <c r="B33" s="7"/>
      <c r="C33" s="303"/>
      <c r="D33" s="214" t="s">
        <v>529</v>
      </c>
      <c r="E33" s="214"/>
      <c r="F33" s="214"/>
      <c r="G33" s="214"/>
      <c r="H33" s="214"/>
      <c r="I33" s="214"/>
      <c r="J33" s="167"/>
      <c r="K33" s="310"/>
      <c r="L33" s="310"/>
      <c r="M33" s="311"/>
      <c r="N33" s="299"/>
      <c r="O33" s="300"/>
    </row>
    <row r="34" spans="2:15" s="8" customFormat="1" ht="32.25" customHeight="1">
      <c r="B34" s="7"/>
      <c r="C34" s="304" t="s">
        <v>72</v>
      </c>
      <c r="D34" s="304"/>
      <c r="E34" s="304"/>
      <c r="F34" s="304"/>
      <c r="G34" s="304"/>
      <c r="H34" s="304"/>
      <c r="I34" s="304"/>
      <c r="J34" s="304"/>
      <c r="K34" s="304"/>
      <c r="L34" s="304"/>
      <c r="M34" s="141">
        <f>SUM(M25:M32)</f>
        <v>2</v>
      </c>
      <c r="N34" s="42">
        <f>SUM(N25:N33)</f>
        <v>0</v>
      </c>
      <c r="O34" s="138"/>
    </row>
    <row r="35" spans="2:15" s="8" customFormat="1" ht="32.25" customHeight="1">
      <c r="B35" s="7"/>
      <c r="C35" s="306" t="s">
        <v>329</v>
      </c>
      <c r="D35" s="306"/>
      <c r="E35" s="306"/>
      <c r="F35" s="306"/>
      <c r="G35" s="306"/>
      <c r="H35" s="306"/>
      <c r="I35" s="306"/>
      <c r="J35" s="306"/>
      <c r="K35" s="306"/>
      <c r="L35" s="306"/>
      <c r="M35" s="306"/>
      <c r="N35" s="306"/>
      <c r="O35" s="306"/>
    </row>
    <row r="36" spans="2:15" s="8" customFormat="1" ht="32.25" customHeight="1">
      <c r="B36" s="7"/>
      <c r="C36" s="306"/>
      <c r="D36" s="306"/>
      <c r="E36" s="306"/>
      <c r="F36" s="306"/>
      <c r="G36" s="306"/>
      <c r="H36" s="306"/>
      <c r="I36" s="306"/>
      <c r="J36" s="306"/>
      <c r="K36" s="306"/>
      <c r="L36" s="306"/>
      <c r="M36" s="306"/>
      <c r="N36" s="306"/>
      <c r="O36" s="306"/>
    </row>
    <row r="37" spans="2:15" s="8" customFormat="1" ht="27" customHeight="1">
      <c r="B37" s="7"/>
      <c r="C37" s="142"/>
      <c r="D37" s="142"/>
      <c r="E37" s="142"/>
      <c r="F37" s="142"/>
      <c r="G37" s="142"/>
      <c r="H37" s="142"/>
      <c r="I37" s="142"/>
      <c r="J37" s="142"/>
      <c r="K37" s="142"/>
      <c r="L37" s="142"/>
      <c r="M37" s="143"/>
      <c r="N37" s="142"/>
      <c r="O37" s="142"/>
    </row>
    <row r="38" spans="2:15" s="8" customFormat="1" ht="20.25">
      <c r="B38" s="87" t="s">
        <v>350</v>
      </c>
      <c r="C38" s="7"/>
      <c r="D38" s="129"/>
      <c r="E38" s="129"/>
      <c r="F38" s="129"/>
      <c r="G38" s="129"/>
      <c r="H38" s="129"/>
      <c r="I38" s="129"/>
      <c r="J38" s="129"/>
      <c r="K38" s="129"/>
      <c r="L38" s="129"/>
      <c r="M38" s="139"/>
      <c r="N38" s="40"/>
      <c r="O38" s="40"/>
    </row>
    <row r="39" spans="2:15" s="8" customFormat="1" ht="11.25" customHeight="1">
      <c r="B39" s="87"/>
      <c r="C39" s="7"/>
      <c r="D39" s="129"/>
      <c r="E39" s="129"/>
      <c r="F39" s="129"/>
      <c r="G39" s="129"/>
      <c r="H39" s="129"/>
      <c r="I39" s="129"/>
      <c r="J39" s="129"/>
      <c r="K39" s="129"/>
      <c r="L39" s="129"/>
      <c r="M39" s="139"/>
      <c r="N39" s="40"/>
      <c r="O39" s="40"/>
    </row>
    <row r="40" spans="2:15" s="8" customFormat="1" ht="30" customHeight="1">
      <c r="B40" s="7"/>
      <c r="C40" s="133" t="s">
        <v>318</v>
      </c>
      <c r="D40" s="296" t="s">
        <v>319</v>
      </c>
      <c r="E40" s="296"/>
      <c r="F40" s="296"/>
      <c r="G40" s="296"/>
      <c r="H40" s="296"/>
      <c r="I40" s="296"/>
      <c r="J40" s="133" t="s">
        <v>320</v>
      </c>
      <c r="K40" s="133" t="s">
        <v>321</v>
      </c>
      <c r="L40" s="133" t="s">
        <v>322</v>
      </c>
      <c r="M40" s="140" t="s">
        <v>323</v>
      </c>
      <c r="N40" s="133" t="s">
        <v>324</v>
      </c>
      <c r="O40" s="133" t="s">
        <v>325</v>
      </c>
    </row>
    <row r="41" spans="2:15" s="8" customFormat="1" ht="50.45" customHeight="1">
      <c r="B41" s="7"/>
      <c r="C41" s="297" t="s">
        <v>326</v>
      </c>
      <c r="D41" s="214" t="s">
        <v>530</v>
      </c>
      <c r="E41" s="214"/>
      <c r="F41" s="214"/>
      <c r="G41" s="214"/>
      <c r="H41" s="214"/>
      <c r="I41" s="214"/>
      <c r="J41" s="167"/>
      <c r="K41" s="310"/>
      <c r="L41" s="310"/>
      <c r="M41" s="311">
        <v>0.8</v>
      </c>
      <c r="N41" s="299"/>
      <c r="O41" s="300"/>
    </row>
    <row r="42" spans="2:15" s="8" customFormat="1" ht="50.45" customHeight="1">
      <c r="B42" s="7"/>
      <c r="C42" s="297"/>
      <c r="D42" s="214" t="s">
        <v>531</v>
      </c>
      <c r="E42" s="214"/>
      <c r="F42" s="214"/>
      <c r="G42" s="214"/>
      <c r="H42" s="214"/>
      <c r="I42" s="214"/>
      <c r="J42" s="167"/>
      <c r="K42" s="310"/>
      <c r="L42" s="310"/>
      <c r="M42" s="311"/>
      <c r="N42" s="299"/>
      <c r="O42" s="300"/>
    </row>
    <row r="43" spans="2:15" s="8" customFormat="1" ht="50.45" customHeight="1">
      <c r="B43" s="7"/>
      <c r="C43" s="297"/>
      <c r="D43" s="214" t="s">
        <v>532</v>
      </c>
      <c r="E43" s="214"/>
      <c r="F43" s="214"/>
      <c r="G43" s="214"/>
      <c r="H43" s="214"/>
      <c r="I43" s="214"/>
      <c r="J43" s="167"/>
      <c r="K43" s="310"/>
      <c r="L43" s="310"/>
      <c r="M43" s="311"/>
      <c r="N43" s="299"/>
      <c r="O43" s="300"/>
    </row>
    <row r="44" spans="2:15" s="8" customFormat="1" ht="50.45" customHeight="1">
      <c r="B44" s="7"/>
      <c r="C44" s="297"/>
      <c r="D44" s="214" t="s">
        <v>533</v>
      </c>
      <c r="E44" s="214"/>
      <c r="F44" s="214"/>
      <c r="G44" s="214"/>
      <c r="H44" s="214"/>
      <c r="I44" s="214"/>
      <c r="J44" s="167"/>
      <c r="K44" s="310"/>
      <c r="L44" s="310"/>
      <c r="M44" s="311"/>
      <c r="N44" s="299"/>
      <c r="O44" s="300"/>
    </row>
    <row r="45" spans="2:15" s="8" customFormat="1" ht="52.5" customHeight="1">
      <c r="B45" s="7"/>
      <c r="C45" s="301" t="s">
        <v>327</v>
      </c>
      <c r="D45" s="214" t="s">
        <v>534</v>
      </c>
      <c r="E45" s="214"/>
      <c r="F45" s="214"/>
      <c r="G45" s="214"/>
      <c r="H45" s="214"/>
      <c r="I45" s="214"/>
      <c r="J45" s="167"/>
      <c r="K45" s="310"/>
      <c r="L45" s="310"/>
      <c r="M45" s="311">
        <v>2.4</v>
      </c>
      <c r="N45" s="299"/>
      <c r="O45" s="300"/>
    </row>
    <row r="46" spans="2:15" s="8" customFormat="1" ht="52.5" customHeight="1">
      <c r="B46" s="7"/>
      <c r="C46" s="301"/>
      <c r="D46" s="214" t="s">
        <v>535</v>
      </c>
      <c r="E46" s="214"/>
      <c r="F46" s="214"/>
      <c r="G46" s="214"/>
      <c r="H46" s="214"/>
      <c r="I46" s="214"/>
      <c r="J46" s="167"/>
      <c r="K46" s="310"/>
      <c r="L46" s="310"/>
      <c r="M46" s="311"/>
      <c r="N46" s="299"/>
      <c r="O46" s="300"/>
    </row>
    <row r="47" spans="2:15" s="8" customFormat="1" ht="52.5" customHeight="1">
      <c r="B47" s="7"/>
      <c r="C47" s="301"/>
      <c r="D47" s="214" t="s">
        <v>536</v>
      </c>
      <c r="E47" s="214"/>
      <c r="F47" s="214"/>
      <c r="G47" s="214"/>
      <c r="H47" s="214"/>
      <c r="I47" s="214"/>
      <c r="J47" s="167"/>
      <c r="K47" s="310"/>
      <c r="L47" s="310"/>
      <c r="M47" s="311"/>
      <c r="N47" s="299"/>
      <c r="O47" s="300"/>
    </row>
    <row r="48" spans="2:15" s="8" customFormat="1" ht="52.5" customHeight="1">
      <c r="B48" s="7"/>
      <c r="C48" s="301"/>
      <c r="D48" s="214" t="s">
        <v>537</v>
      </c>
      <c r="E48" s="214"/>
      <c r="F48" s="214"/>
      <c r="G48" s="214"/>
      <c r="H48" s="214"/>
      <c r="I48" s="214"/>
      <c r="J48" s="167"/>
      <c r="K48" s="310"/>
      <c r="L48" s="310"/>
      <c r="M48" s="311"/>
      <c r="N48" s="299"/>
      <c r="O48" s="300"/>
    </row>
    <row r="49" spans="2:15" s="8" customFormat="1" ht="52.5" customHeight="1">
      <c r="B49" s="7"/>
      <c r="C49" s="301"/>
      <c r="D49" s="214" t="s">
        <v>538</v>
      </c>
      <c r="E49" s="214"/>
      <c r="F49" s="214"/>
      <c r="G49" s="214"/>
      <c r="H49" s="214"/>
      <c r="I49" s="214"/>
      <c r="J49" s="167"/>
      <c r="K49" s="310"/>
      <c r="L49" s="310"/>
      <c r="M49" s="311"/>
      <c r="N49" s="299"/>
      <c r="O49" s="300"/>
    </row>
    <row r="50" spans="2:15" s="8" customFormat="1" ht="45" customHeight="1">
      <c r="B50" s="7"/>
      <c r="C50" s="303" t="s">
        <v>328</v>
      </c>
      <c r="D50" s="214" t="s">
        <v>539</v>
      </c>
      <c r="E50" s="214"/>
      <c r="F50" s="214"/>
      <c r="G50" s="214"/>
      <c r="H50" s="214"/>
      <c r="I50" s="214"/>
      <c r="J50" s="167"/>
      <c r="K50" s="310"/>
      <c r="L50" s="310"/>
      <c r="M50" s="311">
        <v>0.8</v>
      </c>
      <c r="N50" s="299"/>
      <c r="O50" s="300"/>
    </row>
    <row r="51" spans="2:15" s="8" customFormat="1" ht="45" customHeight="1">
      <c r="B51" s="7"/>
      <c r="C51" s="303"/>
      <c r="D51" s="214" t="s">
        <v>540</v>
      </c>
      <c r="E51" s="214"/>
      <c r="F51" s="214"/>
      <c r="G51" s="214"/>
      <c r="H51" s="214"/>
      <c r="I51" s="214"/>
      <c r="J51" s="167"/>
      <c r="K51" s="310"/>
      <c r="L51" s="310"/>
      <c r="M51" s="311"/>
      <c r="N51" s="299"/>
      <c r="O51" s="300"/>
    </row>
    <row r="52" spans="2:15" s="8" customFormat="1" ht="45" customHeight="1">
      <c r="B52" s="7"/>
      <c r="C52" s="303"/>
      <c r="D52" s="214" t="s">
        <v>541</v>
      </c>
      <c r="E52" s="214"/>
      <c r="F52" s="214"/>
      <c r="G52" s="214"/>
      <c r="H52" s="214"/>
      <c r="I52" s="214"/>
      <c r="J52" s="167"/>
      <c r="K52" s="310"/>
      <c r="L52" s="310"/>
      <c r="M52" s="311"/>
      <c r="N52" s="299"/>
      <c r="O52" s="300"/>
    </row>
    <row r="53" spans="2:15" s="8" customFormat="1" ht="45" customHeight="1">
      <c r="B53" s="7"/>
      <c r="C53" s="303"/>
      <c r="D53" s="214" t="s">
        <v>542</v>
      </c>
      <c r="E53" s="214"/>
      <c r="F53" s="214"/>
      <c r="G53" s="214"/>
      <c r="H53" s="214"/>
      <c r="I53" s="214"/>
      <c r="J53" s="167"/>
      <c r="K53" s="310"/>
      <c r="L53" s="310"/>
      <c r="M53" s="311"/>
      <c r="N53" s="299"/>
      <c r="O53" s="300"/>
    </row>
    <row r="54" spans="2:15" s="8" customFormat="1" ht="45" customHeight="1">
      <c r="B54" s="7"/>
      <c r="C54" s="303"/>
      <c r="D54" s="214" t="s">
        <v>543</v>
      </c>
      <c r="E54" s="214"/>
      <c r="F54" s="214"/>
      <c r="G54" s="214"/>
      <c r="H54" s="214"/>
      <c r="I54" s="214"/>
      <c r="J54" s="167"/>
      <c r="K54" s="310"/>
      <c r="L54" s="310"/>
      <c r="M54" s="311"/>
      <c r="N54" s="299"/>
      <c r="O54" s="300"/>
    </row>
    <row r="55" spans="2:15" s="8" customFormat="1" ht="27" customHeight="1">
      <c r="B55" s="7"/>
      <c r="C55" s="304" t="s">
        <v>72</v>
      </c>
      <c r="D55" s="304"/>
      <c r="E55" s="304"/>
      <c r="F55" s="304"/>
      <c r="G55" s="304"/>
      <c r="H55" s="304"/>
      <c r="I55" s="304"/>
      <c r="J55" s="304"/>
      <c r="K55" s="304"/>
      <c r="L55" s="304"/>
      <c r="M55" s="141">
        <f>SUM(M41:M50)</f>
        <v>4</v>
      </c>
      <c r="N55" s="42">
        <f>SUM(N41:N54)</f>
        <v>0</v>
      </c>
      <c r="O55" s="138"/>
    </row>
    <row r="56" spans="2:15" s="8" customFormat="1" ht="32.25" customHeight="1">
      <c r="B56" s="7"/>
      <c r="C56" s="306" t="s">
        <v>329</v>
      </c>
      <c r="D56" s="306"/>
      <c r="E56" s="306"/>
      <c r="F56" s="306"/>
      <c r="G56" s="306"/>
      <c r="H56" s="306"/>
      <c r="I56" s="306"/>
      <c r="J56" s="306"/>
      <c r="K56" s="306"/>
      <c r="L56" s="306"/>
      <c r="M56" s="306"/>
      <c r="N56" s="306"/>
      <c r="O56" s="306"/>
    </row>
    <row r="57" spans="2:15" s="8" customFormat="1" ht="22.5" customHeight="1">
      <c r="B57" s="7"/>
      <c r="C57" s="306"/>
      <c r="D57" s="306"/>
      <c r="E57" s="306"/>
      <c r="F57" s="306"/>
      <c r="G57" s="306"/>
      <c r="H57" s="306"/>
      <c r="I57" s="306"/>
      <c r="J57" s="306"/>
      <c r="K57" s="306"/>
      <c r="L57" s="306"/>
      <c r="M57" s="306"/>
      <c r="N57" s="306"/>
      <c r="O57" s="306"/>
    </row>
    <row r="58" spans="2:15" s="8" customFormat="1" ht="27" customHeight="1">
      <c r="B58" s="7"/>
      <c r="C58" s="142"/>
      <c r="D58" s="142"/>
      <c r="E58" s="142"/>
      <c r="F58" s="142"/>
      <c r="G58" s="142"/>
      <c r="H58" s="142"/>
      <c r="I58" s="142"/>
      <c r="J58" s="142"/>
      <c r="K58" s="142"/>
      <c r="L58" s="142"/>
      <c r="M58" s="143"/>
      <c r="N58" s="142"/>
      <c r="O58" s="142"/>
    </row>
    <row r="59" spans="2:15" s="8" customFormat="1" ht="20.25">
      <c r="B59" s="87" t="s">
        <v>351</v>
      </c>
      <c r="C59" s="7"/>
      <c r="D59" s="129"/>
      <c r="E59" s="129"/>
      <c r="F59" s="129"/>
      <c r="G59" s="129"/>
      <c r="H59" s="129"/>
      <c r="I59" s="129"/>
      <c r="J59" s="129"/>
      <c r="K59" s="129"/>
      <c r="L59" s="129"/>
      <c r="M59" s="139"/>
      <c r="N59" s="40"/>
      <c r="O59" s="40"/>
    </row>
    <row r="60" spans="2:15" s="8" customFormat="1" ht="11.25" customHeight="1">
      <c r="B60" s="87"/>
      <c r="C60" s="7"/>
      <c r="D60" s="129"/>
      <c r="E60" s="129"/>
      <c r="F60" s="129"/>
      <c r="G60" s="129"/>
      <c r="H60" s="129"/>
      <c r="I60" s="129"/>
      <c r="J60" s="129"/>
      <c r="K60" s="129"/>
      <c r="L60" s="129"/>
      <c r="M60" s="139"/>
      <c r="N60" s="40"/>
      <c r="O60" s="40"/>
    </row>
    <row r="61" spans="2:15" s="8" customFormat="1" ht="30" customHeight="1">
      <c r="B61" s="7"/>
      <c r="C61" s="133" t="s">
        <v>318</v>
      </c>
      <c r="D61" s="296" t="s">
        <v>319</v>
      </c>
      <c r="E61" s="296"/>
      <c r="F61" s="296"/>
      <c r="G61" s="296"/>
      <c r="H61" s="296"/>
      <c r="I61" s="296"/>
      <c r="J61" s="133" t="s">
        <v>320</v>
      </c>
      <c r="K61" s="133" t="s">
        <v>321</v>
      </c>
      <c r="L61" s="133" t="s">
        <v>322</v>
      </c>
      <c r="M61" s="140" t="s">
        <v>323</v>
      </c>
      <c r="N61" s="133" t="s">
        <v>324</v>
      </c>
      <c r="O61" s="133" t="s">
        <v>325</v>
      </c>
    </row>
    <row r="62" spans="2:15" s="8" customFormat="1" ht="63.6" customHeight="1">
      <c r="B62" s="7"/>
      <c r="C62" s="297" t="s">
        <v>326</v>
      </c>
      <c r="D62" s="214" t="s">
        <v>545</v>
      </c>
      <c r="E62" s="214"/>
      <c r="F62" s="214"/>
      <c r="G62" s="214"/>
      <c r="H62" s="214"/>
      <c r="I62" s="214"/>
      <c r="J62" s="167"/>
      <c r="K62" s="310"/>
      <c r="L62" s="310"/>
      <c r="M62" s="311">
        <v>0.8</v>
      </c>
      <c r="N62" s="299"/>
      <c r="O62" s="300"/>
    </row>
    <row r="63" spans="2:15" s="8" customFormat="1" ht="63.6" customHeight="1">
      <c r="B63" s="7"/>
      <c r="C63" s="297"/>
      <c r="D63" s="214" t="s">
        <v>546</v>
      </c>
      <c r="E63" s="214"/>
      <c r="F63" s="214"/>
      <c r="G63" s="214"/>
      <c r="H63" s="214"/>
      <c r="I63" s="214"/>
      <c r="J63" s="167"/>
      <c r="K63" s="310"/>
      <c r="L63" s="310"/>
      <c r="M63" s="311"/>
      <c r="N63" s="299"/>
      <c r="O63" s="300"/>
    </row>
    <row r="64" spans="2:15" s="8" customFormat="1" ht="63.6" customHeight="1">
      <c r="B64" s="7"/>
      <c r="C64" s="301" t="s">
        <v>327</v>
      </c>
      <c r="D64" s="214" t="s">
        <v>547</v>
      </c>
      <c r="E64" s="214"/>
      <c r="F64" s="214"/>
      <c r="G64" s="214"/>
      <c r="H64" s="214"/>
      <c r="I64" s="214"/>
      <c r="J64" s="167"/>
      <c r="K64" s="310"/>
      <c r="L64" s="310"/>
      <c r="M64" s="311">
        <v>2.4</v>
      </c>
      <c r="N64" s="299"/>
      <c r="O64" s="300"/>
    </row>
    <row r="65" spans="2:15" s="8" customFormat="1" ht="63.6" customHeight="1">
      <c r="B65" s="7"/>
      <c r="C65" s="301"/>
      <c r="D65" s="214" t="s">
        <v>544</v>
      </c>
      <c r="E65" s="214"/>
      <c r="F65" s="214"/>
      <c r="G65" s="214"/>
      <c r="H65" s="214"/>
      <c r="I65" s="214"/>
      <c r="J65" s="167"/>
      <c r="K65" s="310"/>
      <c r="L65" s="310"/>
      <c r="M65" s="311"/>
      <c r="N65" s="299"/>
      <c r="O65" s="300"/>
    </row>
    <row r="66" spans="2:15" s="8" customFormat="1" ht="63.6" customHeight="1">
      <c r="B66" s="7"/>
      <c r="C66" s="301"/>
      <c r="D66" s="214" t="s">
        <v>548</v>
      </c>
      <c r="E66" s="214"/>
      <c r="F66" s="214"/>
      <c r="G66" s="214"/>
      <c r="H66" s="214"/>
      <c r="I66" s="214"/>
      <c r="J66" s="167"/>
      <c r="K66" s="310"/>
      <c r="L66" s="310"/>
      <c r="M66" s="311"/>
      <c r="N66" s="299"/>
      <c r="O66" s="300"/>
    </row>
    <row r="67" spans="2:15" s="8" customFormat="1" ht="63.6" customHeight="1">
      <c r="B67" s="7"/>
      <c r="C67" s="301"/>
      <c r="D67" s="214" t="s">
        <v>549</v>
      </c>
      <c r="E67" s="214"/>
      <c r="F67" s="214"/>
      <c r="G67" s="214"/>
      <c r="H67" s="214"/>
      <c r="I67" s="214"/>
      <c r="J67" s="167"/>
      <c r="K67" s="310"/>
      <c r="L67" s="310"/>
      <c r="M67" s="311"/>
      <c r="N67" s="299"/>
      <c r="O67" s="300"/>
    </row>
    <row r="68" spans="2:15" s="8" customFormat="1" ht="63.6" customHeight="1">
      <c r="B68" s="7"/>
      <c r="C68" s="301"/>
      <c r="D68" s="214" t="s">
        <v>550</v>
      </c>
      <c r="E68" s="214"/>
      <c r="F68" s="214"/>
      <c r="G68" s="214"/>
      <c r="H68" s="214"/>
      <c r="I68" s="214"/>
      <c r="J68" s="167"/>
      <c r="K68" s="310"/>
      <c r="L68" s="310"/>
      <c r="M68" s="311"/>
      <c r="N68" s="299"/>
      <c r="O68" s="300"/>
    </row>
    <row r="69" spans="2:15" s="8" customFormat="1" ht="63.6" customHeight="1">
      <c r="B69" s="7"/>
      <c r="C69" s="301"/>
      <c r="D69" s="214" t="s">
        <v>551</v>
      </c>
      <c r="E69" s="214"/>
      <c r="F69" s="214"/>
      <c r="G69" s="214"/>
      <c r="H69" s="214"/>
      <c r="I69" s="214"/>
      <c r="J69" s="167"/>
      <c r="K69" s="310"/>
      <c r="L69" s="310"/>
      <c r="M69" s="311"/>
      <c r="N69" s="299"/>
      <c r="O69" s="300"/>
    </row>
    <row r="70" spans="2:15" s="8" customFormat="1" ht="63.6" customHeight="1">
      <c r="B70" s="7"/>
      <c r="C70" s="148" t="s">
        <v>328</v>
      </c>
      <c r="D70" s="214" t="s">
        <v>552</v>
      </c>
      <c r="E70" s="214"/>
      <c r="F70" s="214"/>
      <c r="G70" s="214"/>
      <c r="H70" s="214"/>
      <c r="I70" s="214"/>
      <c r="J70" s="167"/>
      <c r="K70" s="171"/>
      <c r="L70" s="171"/>
      <c r="M70" s="145">
        <v>0.8</v>
      </c>
      <c r="N70" s="173"/>
      <c r="O70" s="146"/>
    </row>
    <row r="71" spans="2:15" s="8" customFormat="1" ht="32.25" customHeight="1">
      <c r="B71" s="7"/>
      <c r="C71" s="304" t="s">
        <v>72</v>
      </c>
      <c r="D71" s="304"/>
      <c r="E71" s="304"/>
      <c r="F71" s="304"/>
      <c r="G71" s="304"/>
      <c r="H71" s="304"/>
      <c r="I71" s="304"/>
      <c r="J71" s="304"/>
      <c r="K71" s="304"/>
      <c r="L71" s="304"/>
      <c r="M71" s="141">
        <f>SUM(M62:M70)</f>
        <v>4</v>
      </c>
      <c r="N71" s="42">
        <f>SUM(N62:N70)</f>
        <v>0</v>
      </c>
      <c r="O71" s="138"/>
    </row>
    <row r="72" spans="2:15" s="8" customFormat="1" ht="32.25" customHeight="1">
      <c r="B72" s="7"/>
      <c r="C72" s="306" t="s">
        <v>329</v>
      </c>
      <c r="D72" s="306"/>
      <c r="E72" s="306"/>
      <c r="F72" s="306"/>
      <c r="G72" s="306"/>
      <c r="H72" s="306"/>
      <c r="I72" s="306"/>
      <c r="J72" s="306"/>
      <c r="K72" s="306"/>
      <c r="L72" s="306"/>
      <c r="M72" s="306"/>
      <c r="N72" s="306"/>
      <c r="O72" s="306"/>
    </row>
    <row r="73" spans="2:15" s="8" customFormat="1" ht="32.25" customHeight="1">
      <c r="B73" s="7"/>
      <c r="C73" s="306"/>
      <c r="D73" s="306"/>
      <c r="E73" s="306"/>
      <c r="F73" s="306"/>
      <c r="G73" s="306"/>
      <c r="H73" s="306"/>
      <c r="I73" s="306"/>
      <c r="J73" s="306"/>
      <c r="K73" s="306"/>
      <c r="L73" s="306"/>
      <c r="M73" s="306"/>
      <c r="N73" s="306"/>
      <c r="O73" s="306"/>
    </row>
    <row r="74" spans="2:15" s="8" customFormat="1" ht="27" customHeight="1">
      <c r="B74" s="7"/>
      <c r="C74" s="142"/>
      <c r="D74" s="142"/>
      <c r="E74" s="142"/>
      <c r="F74" s="142"/>
      <c r="G74" s="142"/>
      <c r="H74" s="142"/>
      <c r="I74" s="142"/>
      <c r="J74" s="142"/>
      <c r="K74" s="142"/>
      <c r="L74" s="142"/>
      <c r="M74" s="143"/>
      <c r="N74" s="142"/>
      <c r="O74" s="142"/>
    </row>
    <row r="75" spans="2:15" s="8" customFormat="1" ht="20.25">
      <c r="B75" s="87" t="s">
        <v>352</v>
      </c>
      <c r="C75" s="7"/>
      <c r="D75" s="129"/>
      <c r="E75" s="129"/>
      <c r="F75" s="129"/>
      <c r="G75" s="129"/>
      <c r="H75" s="129"/>
      <c r="I75" s="129"/>
      <c r="J75" s="129"/>
      <c r="K75" s="129"/>
      <c r="L75" s="129"/>
      <c r="M75" s="139"/>
      <c r="N75" s="40"/>
      <c r="O75" s="40"/>
    </row>
    <row r="76" spans="2:15" s="8" customFormat="1" ht="11.25" customHeight="1">
      <c r="B76" s="87"/>
      <c r="C76" s="7"/>
      <c r="D76" s="129"/>
      <c r="E76" s="129"/>
      <c r="F76" s="129"/>
      <c r="G76" s="129"/>
      <c r="H76" s="129"/>
      <c r="I76" s="129"/>
      <c r="J76" s="129"/>
      <c r="K76" s="129"/>
      <c r="L76" s="129"/>
      <c r="M76" s="139"/>
      <c r="N76" s="40"/>
      <c r="O76" s="40"/>
    </row>
    <row r="77" spans="2:15" s="8" customFormat="1" ht="30" customHeight="1">
      <c r="B77" s="7"/>
      <c r="C77" s="133" t="s">
        <v>318</v>
      </c>
      <c r="D77" s="296" t="s">
        <v>319</v>
      </c>
      <c r="E77" s="296"/>
      <c r="F77" s="296"/>
      <c r="G77" s="296"/>
      <c r="H77" s="296"/>
      <c r="I77" s="296"/>
      <c r="J77" s="133" t="s">
        <v>320</v>
      </c>
      <c r="K77" s="133" t="s">
        <v>321</v>
      </c>
      <c r="L77" s="133" t="s">
        <v>322</v>
      </c>
      <c r="M77" s="140" t="s">
        <v>323</v>
      </c>
      <c r="N77" s="133" t="s">
        <v>324</v>
      </c>
      <c r="O77" s="133" t="s">
        <v>325</v>
      </c>
    </row>
    <row r="78" spans="2:15" s="8" customFormat="1" ht="92.1" customHeight="1">
      <c r="B78" s="7"/>
      <c r="C78" s="135" t="s">
        <v>326</v>
      </c>
      <c r="D78" s="214" t="s">
        <v>553</v>
      </c>
      <c r="E78" s="214"/>
      <c r="F78" s="214"/>
      <c r="G78" s="214"/>
      <c r="H78" s="214"/>
      <c r="I78" s="214"/>
      <c r="J78" s="167"/>
      <c r="K78" s="172"/>
      <c r="L78" s="172"/>
      <c r="M78" s="141">
        <v>0.6</v>
      </c>
      <c r="N78" s="170"/>
      <c r="O78" s="137"/>
    </row>
    <row r="79" spans="2:15" s="8" customFormat="1" ht="54" customHeight="1">
      <c r="B79" s="7"/>
      <c r="C79" s="301" t="s">
        <v>327</v>
      </c>
      <c r="D79" s="214" t="s">
        <v>554</v>
      </c>
      <c r="E79" s="214"/>
      <c r="F79" s="214"/>
      <c r="G79" s="214"/>
      <c r="H79" s="214"/>
      <c r="I79" s="214"/>
      <c r="J79" s="167"/>
      <c r="K79" s="310"/>
      <c r="L79" s="310"/>
      <c r="M79" s="311">
        <v>1.8</v>
      </c>
      <c r="N79" s="299"/>
      <c r="O79" s="300"/>
    </row>
    <row r="80" spans="2:15" s="8" customFormat="1" ht="54" customHeight="1">
      <c r="B80" s="7"/>
      <c r="C80" s="301"/>
      <c r="D80" s="214" t="s">
        <v>555</v>
      </c>
      <c r="E80" s="214"/>
      <c r="F80" s="214"/>
      <c r="G80" s="214"/>
      <c r="H80" s="214"/>
      <c r="I80" s="214"/>
      <c r="J80" s="167"/>
      <c r="K80" s="310"/>
      <c r="L80" s="310"/>
      <c r="M80" s="311"/>
      <c r="N80" s="299"/>
      <c r="O80" s="300"/>
    </row>
    <row r="81" spans="2:15" s="8" customFormat="1" ht="54" customHeight="1">
      <c r="B81" s="7"/>
      <c r="C81" s="301"/>
      <c r="D81" s="214" t="s">
        <v>556</v>
      </c>
      <c r="E81" s="214"/>
      <c r="F81" s="214"/>
      <c r="G81" s="214"/>
      <c r="H81" s="214"/>
      <c r="I81" s="214"/>
      <c r="J81" s="167"/>
      <c r="K81" s="310"/>
      <c r="L81" s="310"/>
      <c r="M81" s="311"/>
      <c r="N81" s="299"/>
      <c r="O81" s="300"/>
    </row>
    <row r="82" spans="2:15" s="8" customFormat="1" ht="54" customHeight="1">
      <c r="B82" s="7"/>
      <c r="C82" s="301"/>
      <c r="D82" s="214" t="s">
        <v>557</v>
      </c>
      <c r="E82" s="214"/>
      <c r="F82" s="214"/>
      <c r="G82" s="214"/>
      <c r="H82" s="214"/>
      <c r="I82" s="214"/>
      <c r="J82" s="167"/>
      <c r="K82" s="310"/>
      <c r="L82" s="310"/>
      <c r="M82" s="311"/>
      <c r="N82" s="299"/>
      <c r="O82" s="300"/>
    </row>
    <row r="83" spans="2:15" s="8" customFormat="1" ht="54" customHeight="1">
      <c r="B83" s="7"/>
      <c r="C83" s="301"/>
      <c r="D83" s="214" t="s">
        <v>558</v>
      </c>
      <c r="E83" s="214"/>
      <c r="F83" s="214"/>
      <c r="G83" s="214"/>
      <c r="H83" s="214"/>
      <c r="I83" s="214"/>
      <c r="J83" s="167"/>
      <c r="K83" s="310"/>
      <c r="L83" s="310"/>
      <c r="M83" s="311"/>
      <c r="N83" s="299"/>
      <c r="O83" s="300"/>
    </row>
    <row r="84" spans="2:15" s="8" customFormat="1" ht="54" customHeight="1">
      <c r="B84" s="7"/>
      <c r="C84" s="301"/>
      <c r="D84" s="214" t="s">
        <v>559</v>
      </c>
      <c r="E84" s="214"/>
      <c r="F84" s="214"/>
      <c r="G84" s="214"/>
      <c r="H84" s="214"/>
      <c r="I84" s="214"/>
      <c r="J84" s="167"/>
      <c r="K84" s="310"/>
      <c r="L84" s="310"/>
      <c r="M84" s="311"/>
      <c r="N84" s="299"/>
      <c r="O84" s="300"/>
    </row>
    <row r="85" spans="2:15" s="8" customFormat="1" ht="54" customHeight="1">
      <c r="B85" s="7"/>
      <c r="C85" s="301"/>
      <c r="D85" s="214" t="s">
        <v>560</v>
      </c>
      <c r="E85" s="214"/>
      <c r="F85" s="214"/>
      <c r="G85" s="214"/>
      <c r="H85" s="214"/>
      <c r="I85" s="214"/>
      <c r="J85" s="167"/>
      <c r="K85" s="310"/>
      <c r="L85" s="310"/>
      <c r="M85" s="311"/>
      <c r="N85" s="299"/>
      <c r="O85" s="300"/>
    </row>
    <row r="86" spans="2:15" s="8" customFormat="1" ht="54" customHeight="1">
      <c r="B86" s="7"/>
      <c r="C86" s="301"/>
      <c r="D86" s="214" t="s">
        <v>561</v>
      </c>
      <c r="E86" s="214"/>
      <c r="F86" s="214"/>
      <c r="G86" s="214"/>
      <c r="H86" s="214"/>
      <c r="I86" s="214"/>
      <c r="J86" s="167"/>
      <c r="K86" s="310"/>
      <c r="L86" s="310"/>
      <c r="M86" s="311"/>
      <c r="N86" s="299"/>
      <c r="O86" s="300"/>
    </row>
    <row r="87" spans="2:15" s="8" customFormat="1" ht="54" customHeight="1">
      <c r="B87" s="7"/>
      <c r="C87" s="301"/>
      <c r="D87" s="214" t="s">
        <v>562</v>
      </c>
      <c r="E87" s="214"/>
      <c r="F87" s="214"/>
      <c r="G87" s="214"/>
      <c r="H87" s="214"/>
      <c r="I87" s="214"/>
      <c r="J87" s="167"/>
      <c r="K87" s="310"/>
      <c r="L87" s="310"/>
      <c r="M87" s="311"/>
      <c r="N87" s="299"/>
      <c r="O87" s="300"/>
    </row>
    <row r="88" spans="2:15" s="8" customFormat="1" ht="54" customHeight="1">
      <c r="B88" s="7"/>
      <c r="C88" s="303" t="s">
        <v>328</v>
      </c>
      <c r="D88" s="214" t="s">
        <v>563</v>
      </c>
      <c r="E88" s="214"/>
      <c r="F88" s="214"/>
      <c r="G88" s="214"/>
      <c r="H88" s="214"/>
      <c r="I88" s="214"/>
      <c r="J88" s="167"/>
      <c r="K88" s="310"/>
      <c r="L88" s="310"/>
      <c r="M88" s="311">
        <v>0.6</v>
      </c>
      <c r="N88" s="299"/>
      <c r="O88" s="300"/>
    </row>
    <row r="89" spans="2:15" s="8" customFormat="1" ht="54" customHeight="1">
      <c r="B89" s="7"/>
      <c r="C89" s="303"/>
      <c r="D89" s="214" t="s">
        <v>564</v>
      </c>
      <c r="E89" s="214"/>
      <c r="F89" s="214"/>
      <c r="G89" s="214"/>
      <c r="H89" s="214"/>
      <c r="I89" s="214"/>
      <c r="J89" s="167"/>
      <c r="K89" s="310"/>
      <c r="L89" s="310"/>
      <c r="M89" s="311"/>
      <c r="N89" s="299"/>
      <c r="O89" s="300"/>
    </row>
    <row r="90" spans="2:15" s="8" customFormat="1" ht="32.25" customHeight="1">
      <c r="B90" s="7"/>
      <c r="C90" s="304" t="s">
        <v>72</v>
      </c>
      <c r="D90" s="304"/>
      <c r="E90" s="304"/>
      <c r="F90" s="304"/>
      <c r="G90" s="304"/>
      <c r="H90" s="304"/>
      <c r="I90" s="304"/>
      <c r="J90" s="304"/>
      <c r="K90" s="304"/>
      <c r="L90" s="304"/>
      <c r="M90" s="141">
        <f>SUM(M78:M88)</f>
        <v>3</v>
      </c>
      <c r="N90" s="42">
        <f>SUM(N78:N89)</f>
        <v>0</v>
      </c>
      <c r="O90" s="138"/>
    </row>
    <row r="91" spans="2:15" s="8" customFormat="1" ht="32.25" customHeight="1">
      <c r="B91" s="7"/>
      <c r="C91" s="306" t="s">
        <v>329</v>
      </c>
      <c r="D91" s="306"/>
      <c r="E91" s="306"/>
      <c r="F91" s="306"/>
      <c r="G91" s="306"/>
      <c r="H91" s="306"/>
      <c r="I91" s="306"/>
      <c r="J91" s="306"/>
      <c r="K91" s="306"/>
      <c r="L91" s="306"/>
      <c r="M91" s="306"/>
      <c r="N91" s="306"/>
      <c r="O91" s="306"/>
    </row>
    <row r="92" spans="2:15" s="8" customFormat="1" ht="32.25" customHeight="1">
      <c r="B92" s="7"/>
      <c r="C92" s="306"/>
      <c r="D92" s="306"/>
      <c r="E92" s="306"/>
      <c r="F92" s="306"/>
      <c r="G92" s="306"/>
      <c r="H92" s="306"/>
      <c r="I92" s="306"/>
      <c r="J92" s="306"/>
      <c r="K92" s="306"/>
      <c r="L92" s="306"/>
      <c r="M92" s="306"/>
      <c r="N92" s="306"/>
      <c r="O92" s="306"/>
    </row>
    <row r="93" spans="2:15" s="8" customFormat="1" ht="27" customHeight="1">
      <c r="B93" s="7"/>
      <c r="C93" s="142"/>
      <c r="D93" s="142"/>
      <c r="E93" s="142"/>
      <c r="F93" s="142"/>
      <c r="G93" s="142"/>
      <c r="H93" s="142"/>
      <c r="I93" s="142"/>
      <c r="J93" s="142"/>
      <c r="K93" s="142"/>
      <c r="L93" s="142"/>
      <c r="M93" s="143"/>
      <c r="N93" s="142"/>
      <c r="O93" s="142"/>
    </row>
    <row r="94" spans="2:15" s="8" customFormat="1" ht="20.25">
      <c r="B94" s="87" t="s">
        <v>353</v>
      </c>
      <c r="C94" s="7"/>
      <c r="D94" s="129"/>
      <c r="E94" s="129"/>
      <c r="F94" s="129"/>
      <c r="G94" s="129"/>
      <c r="H94" s="129"/>
      <c r="I94" s="129"/>
      <c r="J94" s="129"/>
      <c r="K94" s="129"/>
      <c r="L94" s="129"/>
      <c r="M94" s="139"/>
      <c r="N94" s="40"/>
      <c r="O94" s="40"/>
    </row>
    <row r="95" spans="2:15" s="8" customFormat="1" ht="11.25" customHeight="1">
      <c r="B95" s="87"/>
      <c r="C95" s="7"/>
      <c r="D95" s="129"/>
      <c r="E95" s="129"/>
      <c r="F95" s="129"/>
      <c r="G95" s="129"/>
      <c r="H95" s="129"/>
      <c r="I95" s="129"/>
      <c r="J95" s="129"/>
      <c r="K95" s="129"/>
      <c r="L95" s="129"/>
      <c r="M95" s="139"/>
      <c r="N95" s="40"/>
      <c r="O95" s="40"/>
    </row>
    <row r="96" spans="2:15" s="8" customFormat="1" ht="30" customHeight="1">
      <c r="B96" s="7"/>
      <c r="C96" s="133" t="s">
        <v>318</v>
      </c>
      <c r="D96" s="296" t="s">
        <v>319</v>
      </c>
      <c r="E96" s="296"/>
      <c r="F96" s="296"/>
      <c r="G96" s="296"/>
      <c r="H96" s="296"/>
      <c r="I96" s="296"/>
      <c r="J96" s="133" t="s">
        <v>320</v>
      </c>
      <c r="K96" s="133" t="s">
        <v>321</v>
      </c>
      <c r="L96" s="133" t="s">
        <v>322</v>
      </c>
      <c r="M96" s="140" t="s">
        <v>323</v>
      </c>
      <c r="N96" s="133" t="s">
        <v>324</v>
      </c>
      <c r="O96" s="133" t="s">
        <v>325</v>
      </c>
    </row>
    <row r="97" spans="2:15" s="8" customFormat="1" ht="77.099999999999994" customHeight="1">
      <c r="B97" s="7"/>
      <c r="C97" s="135" t="s">
        <v>326</v>
      </c>
      <c r="D97" s="214" t="s">
        <v>566</v>
      </c>
      <c r="E97" s="214"/>
      <c r="F97" s="214"/>
      <c r="G97" s="214"/>
      <c r="H97" s="214"/>
      <c r="I97" s="214"/>
      <c r="J97" s="167"/>
      <c r="K97" s="171"/>
      <c r="L97" s="171"/>
      <c r="M97" s="141">
        <v>0.4</v>
      </c>
      <c r="N97" s="173"/>
      <c r="O97" s="138"/>
    </row>
    <row r="98" spans="2:15" s="8" customFormat="1" ht="77.099999999999994" customHeight="1">
      <c r="B98" s="7"/>
      <c r="C98" s="301" t="s">
        <v>327</v>
      </c>
      <c r="D98" s="214" t="s">
        <v>567</v>
      </c>
      <c r="E98" s="214"/>
      <c r="F98" s="214"/>
      <c r="G98" s="214"/>
      <c r="H98" s="214"/>
      <c r="I98" s="214"/>
      <c r="J98" s="167"/>
      <c r="K98" s="312"/>
      <c r="L98" s="312"/>
      <c r="M98" s="311">
        <v>0.8</v>
      </c>
      <c r="N98" s="262"/>
      <c r="O98" s="300"/>
    </row>
    <row r="99" spans="2:15" s="8" customFormat="1" ht="77.099999999999994" customHeight="1">
      <c r="B99" s="7"/>
      <c r="C99" s="301"/>
      <c r="D99" s="214" t="s">
        <v>568</v>
      </c>
      <c r="E99" s="214"/>
      <c r="F99" s="214"/>
      <c r="G99" s="214"/>
      <c r="H99" s="214"/>
      <c r="I99" s="214"/>
      <c r="J99" s="167"/>
      <c r="K99" s="312"/>
      <c r="L99" s="312"/>
      <c r="M99" s="311"/>
      <c r="N99" s="262"/>
      <c r="O99" s="300"/>
    </row>
    <row r="100" spans="2:15" s="8" customFormat="1" ht="77.099999999999994" customHeight="1">
      <c r="B100" s="7"/>
      <c r="C100" s="301"/>
      <c r="D100" s="214" t="s">
        <v>569</v>
      </c>
      <c r="E100" s="214"/>
      <c r="F100" s="214"/>
      <c r="G100" s="214"/>
      <c r="H100" s="214"/>
      <c r="I100" s="214"/>
      <c r="J100" s="167"/>
      <c r="K100" s="312"/>
      <c r="L100" s="312"/>
      <c r="M100" s="311"/>
      <c r="N100" s="262"/>
      <c r="O100" s="300"/>
    </row>
    <row r="101" spans="2:15" s="8" customFormat="1" ht="77.099999999999994" customHeight="1">
      <c r="B101" s="7"/>
      <c r="C101" s="301"/>
      <c r="D101" s="214" t="s">
        <v>565</v>
      </c>
      <c r="E101" s="214"/>
      <c r="F101" s="214"/>
      <c r="G101" s="214"/>
      <c r="H101" s="214"/>
      <c r="I101" s="214"/>
      <c r="J101" s="167"/>
      <c r="K101" s="312"/>
      <c r="L101" s="312"/>
      <c r="M101" s="311"/>
      <c r="N101" s="262"/>
      <c r="O101" s="300"/>
    </row>
    <row r="102" spans="2:15" s="8" customFormat="1" ht="77.099999999999994" customHeight="1">
      <c r="B102" s="7"/>
      <c r="C102" s="303" t="s">
        <v>328</v>
      </c>
      <c r="D102" s="214" t="s">
        <v>570</v>
      </c>
      <c r="E102" s="214"/>
      <c r="F102" s="214"/>
      <c r="G102" s="214"/>
      <c r="H102" s="214"/>
      <c r="I102" s="214"/>
      <c r="J102" s="167"/>
      <c r="K102" s="312"/>
      <c r="L102" s="312"/>
      <c r="M102" s="311">
        <v>0.8</v>
      </c>
      <c r="N102" s="262"/>
      <c r="O102" s="300"/>
    </row>
    <row r="103" spans="2:15" s="8" customFormat="1" ht="77.099999999999994" customHeight="1">
      <c r="B103" s="7"/>
      <c r="C103" s="303"/>
      <c r="D103" s="214" t="s">
        <v>571</v>
      </c>
      <c r="E103" s="214"/>
      <c r="F103" s="214"/>
      <c r="G103" s="214"/>
      <c r="H103" s="214"/>
      <c r="I103" s="214"/>
      <c r="J103" s="167"/>
      <c r="K103" s="312"/>
      <c r="L103" s="312"/>
      <c r="M103" s="311"/>
      <c r="N103" s="262"/>
      <c r="O103" s="300"/>
    </row>
    <row r="104" spans="2:15" s="8" customFormat="1" ht="32.25" customHeight="1">
      <c r="B104" s="7"/>
      <c r="C104" s="304" t="s">
        <v>72</v>
      </c>
      <c r="D104" s="304"/>
      <c r="E104" s="304"/>
      <c r="F104" s="304"/>
      <c r="G104" s="304"/>
      <c r="H104" s="304"/>
      <c r="I104" s="304"/>
      <c r="J104" s="304"/>
      <c r="K104" s="304"/>
      <c r="L104" s="304"/>
      <c r="M104" s="141">
        <f>SUM(M97:M102)</f>
        <v>2</v>
      </c>
      <c r="N104" s="42">
        <f>SUM(N97:N103)</f>
        <v>0</v>
      </c>
      <c r="O104" s="138"/>
    </row>
    <row r="105" spans="2:15" s="8" customFormat="1" ht="32.25" customHeight="1">
      <c r="B105" s="7"/>
      <c r="C105" s="306" t="s">
        <v>329</v>
      </c>
      <c r="D105" s="306"/>
      <c r="E105" s="306"/>
      <c r="F105" s="306"/>
      <c r="G105" s="306"/>
      <c r="H105" s="306"/>
      <c r="I105" s="306"/>
      <c r="J105" s="306"/>
      <c r="K105" s="306"/>
      <c r="L105" s="306"/>
      <c r="M105" s="306"/>
      <c r="N105" s="306"/>
      <c r="O105" s="306"/>
    </row>
    <row r="106" spans="2:15" s="8" customFormat="1" ht="32.25" customHeight="1">
      <c r="B106" s="7"/>
      <c r="C106" s="306"/>
      <c r="D106" s="306"/>
      <c r="E106" s="306"/>
      <c r="F106" s="306"/>
      <c r="G106" s="306"/>
      <c r="H106" s="306"/>
      <c r="I106" s="306"/>
      <c r="J106" s="306"/>
      <c r="K106" s="306"/>
      <c r="L106" s="306"/>
      <c r="M106" s="306"/>
      <c r="N106" s="306"/>
      <c r="O106" s="306"/>
    </row>
    <row r="107" spans="2:15" s="8" customFormat="1" ht="27" customHeight="1">
      <c r="B107" s="7"/>
      <c r="C107" s="142"/>
      <c r="D107" s="142"/>
      <c r="E107" s="142"/>
      <c r="F107" s="142"/>
      <c r="G107" s="142"/>
      <c r="H107" s="142"/>
      <c r="I107" s="142"/>
      <c r="J107" s="142"/>
      <c r="K107" s="142"/>
      <c r="L107" s="142"/>
      <c r="M107" s="143"/>
      <c r="N107" s="142"/>
      <c r="O107" s="142"/>
    </row>
    <row r="108" spans="2:15" s="8" customFormat="1" ht="20.25">
      <c r="B108" s="87" t="s">
        <v>354</v>
      </c>
      <c r="C108" s="7"/>
      <c r="D108" s="129"/>
      <c r="E108" s="129"/>
      <c r="F108" s="129"/>
      <c r="G108" s="129"/>
      <c r="H108" s="129"/>
      <c r="I108" s="129"/>
      <c r="J108" s="129"/>
      <c r="K108" s="129"/>
      <c r="L108" s="129"/>
      <c r="M108" s="139"/>
      <c r="N108" s="40"/>
      <c r="O108" s="40"/>
    </row>
    <row r="110" spans="2:15" s="8" customFormat="1" ht="35.1" customHeight="1">
      <c r="B110" s="7"/>
      <c r="C110" s="133" t="s">
        <v>318</v>
      </c>
      <c r="D110" s="296" t="s">
        <v>319</v>
      </c>
      <c r="E110" s="296"/>
      <c r="F110" s="296"/>
      <c r="G110" s="296"/>
      <c r="H110" s="296"/>
      <c r="I110" s="296"/>
      <c r="J110" s="133" t="s">
        <v>320</v>
      </c>
      <c r="K110" s="133" t="s">
        <v>321</v>
      </c>
      <c r="L110" s="133" t="s">
        <v>322</v>
      </c>
      <c r="M110" s="140" t="s">
        <v>323</v>
      </c>
      <c r="N110" s="133" t="s">
        <v>324</v>
      </c>
      <c r="O110" s="133" t="s">
        <v>325</v>
      </c>
    </row>
    <row r="111" spans="2:15" s="8" customFormat="1" ht="72" customHeight="1">
      <c r="C111" s="135" t="s">
        <v>326</v>
      </c>
      <c r="D111" s="214" t="s">
        <v>572</v>
      </c>
      <c r="E111" s="214"/>
      <c r="F111" s="214"/>
      <c r="G111" s="214"/>
      <c r="H111" s="214"/>
      <c r="I111" s="214"/>
      <c r="J111" s="167"/>
      <c r="K111" s="172"/>
      <c r="L111" s="172"/>
      <c r="M111" s="149">
        <v>0.8</v>
      </c>
      <c r="N111" s="176"/>
      <c r="O111" s="150"/>
    </row>
    <row r="112" spans="2:15" s="8" customFormat="1" ht="72" customHeight="1">
      <c r="C112" s="301" t="s">
        <v>327</v>
      </c>
      <c r="D112" s="214" t="s">
        <v>573</v>
      </c>
      <c r="E112" s="214"/>
      <c r="F112" s="214"/>
      <c r="G112" s="214"/>
      <c r="H112" s="214"/>
      <c r="I112" s="214"/>
      <c r="J112" s="167"/>
      <c r="K112" s="318"/>
      <c r="L112" s="318"/>
      <c r="M112" s="319">
        <v>2.4</v>
      </c>
      <c r="N112" s="262"/>
      <c r="O112" s="317"/>
    </row>
    <row r="113" spans="3:15" s="8" customFormat="1" ht="72" customHeight="1">
      <c r="C113" s="301"/>
      <c r="D113" s="214" t="s">
        <v>574</v>
      </c>
      <c r="E113" s="214"/>
      <c r="F113" s="214"/>
      <c r="G113" s="214"/>
      <c r="H113" s="214"/>
      <c r="I113" s="214"/>
      <c r="J113" s="167"/>
      <c r="K113" s="318"/>
      <c r="L113" s="318"/>
      <c r="M113" s="319"/>
      <c r="N113" s="262"/>
      <c r="O113" s="317"/>
    </row>
    <row r="114" spans="3:15" s="8" customFormat="1" ht="72" customHeight="1">
      <c r="C114" s="303" t="s">
        <v>328</v>
      </c>
      <c r="D114" s="214" t="s">
        <v>575</v>
      </c>
      <c r="E114" s="214"/>
      <c r="F114" s="214"/>
      <c r="G114" s="214"/>
      <c r="H114" s="214"/>
      <c r="I114" s="214"/>
      <c r="J114" s="167"/>
      <c r="K114" s="318"/>
      <c r="L114" s="318"/>
      <c r="M114" s="319">
        <v>0.8</v>
      </c>
      <c r="N114" s="262"/>
      <c r="O114" s="317"/>
    </row>
    <row r="115" spans="3:15" s="8" customFormat="1" ht="72" customHeight="1">
      <c r="C115" s="303"/>
      <c r="D115" s="214" t="s">
        <v>576</v>
      </c>
      <c r="E115" s="214"/>
      <c r="F115" s="214"/>
      <c r="G115" s="214"/>
      <c r="H115" s="214"/>
      <c r="I115" s="214"/>
      <c r="J115" s="167"/>
      <c r="K115" s="318"/>
      <c r="L115" s="318"/>
      <c r="M115" s="319"/>
      <c r="N115" s="262"/>
      <c r="O115" s="317"/>
    </row>
    <row r="116" spans="3:15" s="8" customFormat="1" ht="72" customHeight="1">
      <c r="C116" s="303"/>
      <c r="D116" s="214" t="s">
        <v>577</v>
      </c>
      <c r="E116" s="214"/>
      <c r="F116" s="214"/>
      <c r="G116" s="214"/>
      <c r="H116" s="214"/>
      <c r="I116" s="214"/>
      <c r="J116" s="167"/>
      <c r="K116" s="318"/>
      <c r="L116" s="318"/>
      <c r="M116" s="319"/>
      <c r="N116" s="262"/>
      <c r="O116" s="317"/>
    </row>
    <row r="117" spans="3:15" s="8" customFormat="1" ht="35.1" customHeight="1">
      <c r="C117" s="209" t="s">
        <v>72</v>
      </c>
      <c r="D117" s="209"/>
      <c r="E117" s="209"/>
      <c r="F117" s="209"/>
      <c r="G117" s="209"/>
      <c r="H117" s="209"/>
      <c r="I117" s="209"/>
      <c r="J117" s="209"/>
      <c r="K117" s="209"/>
      <c r="L117" s="209"/>
      <c r="M117" s="151">
        <f>SUM(M111:M114)</f>
        <v>4</v>
      </c>
      <c r="N117" s="85">
        <f>SUM(N111:N116)</f>
        <v>0</v>
      </c>
      <c r="O117" s="152"/>
    </row>
    <row r="118" spans="3:15" s="8" customFormat="1" ht="35.1" customHeight="1">
      <c r="C118" s="306" t="s">
        <v>329</v>
      </c>
      <c r="D118" s="306"/>
      <c r="E118" s="306"/>
      <c r="F118" s="306"/>
      <c r="G118" s="306"/>
      <c r="H118" s="306"/>
      <c r="I118" s="306"/>
      <c r="J118" s="306"/>
      <c r="K118" s="306"/>
      <c r="L118" s="306"/>
      <c r="M118" s="306"/>
      <c r="N118" s="306"/>
      <c r="O118" s="306"/>
    </row>
    <row r="119" spans="3:15" s="8" customFormat="1" ht="35.1" customHeight="1">
      <c r="C119" s="306"/>
      <c r="D119" s="306"/>
      <c r="E119" s="306"/>
      <c r="F119" s="306"/>
      <c r="G119" s="306"/>
      <c r="H119" s="306"/>
      <c r="I119" s="306"/>
      <c r="J119" s="306"/>
      <c r="K119" s="306"/>
      <c r="L119" s="306"/>
      <c r="M119" s="306"/>
      <c r="N119" s="306"/>
      <c r="O119" s="306"/>
    </row>
    <row r="120" spans="3:15" s="8" customFormat="1" ht="35.1" customHeight="1">
      <c r="C120" s="153"/>
      <c r="D120" s="23"/>
      <c r="E120" s="23"/>
      <c r="F120" s="23"/>
      <c r="G120" s="23"/>
      <c r="H120" s="23"/>
      <c r="I120" s="23"/>
      <c r="J120" s="23"/>
      <c r="K120" s="23"/>
      <c r="L120" s="23"/>
      <c r="M120" s="154"/>
      <c r="N120" s="155"/>
      <c r="O120" s="155"/>
    </row>
    <row r="121" spans="3:15" s="8" customFormat="1" ht="19.5" customHeight="1">
      <c r="C121" s="7"/>
      <c r="D121" s="129"/>
      <c r="E121" s="129"/>
      <c r="F121" s="129"/>
      <c r="G121" s="129"/>
      <c r="H121" s="129"/>
      <c r="I121" s="129"/>
      <c r="J121" s="129"/>
      <c r="K121" s="129"/>
      <c r="L121" s="129"/>
      <c r="M121" s="139"/>
      <c r="N121" s="40"/>
      <c r="O121" s="40"/>
    </row>
    <row r="122" spans="3:15" s="8" customFormat="1" ht="19.5" customHeight="1">
      <c r="C122" s="7"/>
      <c r="D122" s="129"/>
      <c r="E122" s="129"/>
      <c r="F122" s="129"/>
      <c r="G122" s="129"/>
      <c r="H122" s="129"/>
      <c r="I122" s="129"/>
      <c r="J122" s="129"/>
      <c r="K122" s="129"/>
      <c r="L122" s="129"/>
      <c r="M122" s="139"/>
      <c r="N122" s="40"/>
      <c r="O122" s="40"/>
    </row>
    <row r="123" spans="3:15" s="8" customFormat="1" ht="35.1" customHeight="1">
      <c r="C123" s="7"/>
      <c r="D123" s="129"/>
      <c r="E123" s="129"/>
      <c r="F123" s="129"/>
      <c r="G123" s="129"/>
      <c r="H123" s="129"/>
      <c r="I123" s="129"/>
      <c r="J123" s="129"/>
      <c r="K123" s="129"/>
      <c r="L123" s="129"/>
      <c r="M123" s="139"/>
      <c r="N123" s="40"/>
      <c r="O123" s="40"/>
    </row>
    <row r="124" spans="3:15" s="8" customFormat="1" ht="35.1" customHeight="1">
      <c r="C124" s="7"/>
      <c r="D124" s="129"/>
      <c r="E124" s="129"/>
      <c r="F124" s="129"/>
      <c r="G124" s="129"/>
      <c r="H124" s="129"/>
      <c r="I124" s="129"/>
      <c r="J124" s="129"/>
      <c r="K124" s="129"/>
      <c r="L124" s="129"/>
      <c r="M124" s="139"/>
      <c r="N124" s="40"/>
      <c r="O124" s="40"/>
    </row>
    <row r="125" spans="3:15" s="8" customFormat="1" ht="35.1" customHeight="1">
      <c r="C125" s="7"/>
      <c r="D125" s="129"/>
      <c r="E125" s="129"/>
      <c r="F125" s="129"/>
      <c r="G125" s="129"/>
      <c r="H125" s="129"/>
      <c r="I125" s="129"/>
      <c r="J125" s="129"/>
      <c r="K125" s="129"/>
      <c r="L125" s="129"/>
      <c r="M125" s="139"/>
      <c r="N125" s="40"/>
      <c r="O125" s="40"/>
    </row>
    <row r="126" spans="3:15" s="8" customFormat="1" ht="35.1" customHeight="1">
      <c r="C126" s="7"/>
      <c r="D126" s="129"/>
      <c r="E126" s="129"/>
      <c r="F126" s="129"/>
      <c r="G126" s="129"/>
      <c r="H126" s="129"/>
      <c r="I126" s="129"/>
      <c r="J126" s="129"/>
      <c r="K126" s="129"/>
      <c r="L126" s="129"/>
      <c r="M126" s="139"/>
      <c r="N126" s="40"/>
      <c r="O126" s="40"/>
    </row>
    <row r="127" spans="3:15" ht="35.1" customHeight="1"/>
    <row r="128" spans="3:15" ht="35.1" customHeight="1"/>
    <row r="129" ht="35.1" customHeight="1"/>
    <row r="130" ht="35.1" customHeight="1"/>
    <row r="131" ht="35.1" customHeight="1"/>
    <row r="132" ht="35.1" customHeight="1"/>
    <row r="133" ht="35.1" customHeight="1"/>
    <row r="134" ht="35.1" customHeight="1"/>
    <row r="135" ht="35.1" customHeight="1"/>
    <row r="136" ht="35.1" customHeight="1"/>
    <row r="137" ht="35.1" customHeight="1"/>
    <row r="138" ht="35.1" customHeight="1"/>
    <row r="143" ht="35.1" customHeight="1"/>
    <row r="144" ht="35.1" customHeight="1"/>
    <row r="145" ht="35.1" customHeight="1"/>
    <row r="146" ht="35.1" customHeight="1"/>
    <row r="147" ht="35.1" customHeight="1"/>
    <row r="148" ht="35.1" customHeight="1"/>
    <row r="149" ht="35.1" customHeight="1"/>
    <row r="150" ht="35.1" customHeight="1"/>
    <row r="151" ht="35.1" customHeight="1"/>
    <row r="152" ht="35.1" customHeight="1"/>
    <row r="153" ht="35.1" customHeight="1"/>
    <row r="154" ht="35.1" customHeight="1"/>
    <row r="159" ht="35.1" customHeight="1"/>
    <row r="160"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sheetData>
  <sheetProtection algorithmName="SHA-512" hashValue="yL73AlCYOXlMVYA7BPw4NG3lIIeJC3ZA+NVNKBD88Ae2jAKiAZZU0C547PmetymsZwPv7/Y2GZ4whjG+6rRkMw==" saltValue="FsNGrntqJKuY75DVw3AgbA==" spinCount="100000" sheet="1" objects="1" scenarios="1" formatRows="0"/>
  <mergeCells count="187">
    <mergeCell ref="D116:I116"/>
    <mergeCell ref="C117:L117"/>
    <mergeCell ref="C118:O119"/>
    <mergeCell ref="O112:O113"/>
    <mergeCell ref="D113:I113"/>
    <mergeCell ref="C114:C116"/>
    <mergeCell ref="D114:I114"/>
    <mergeCell ref="K114:K116"/>
    <mergeCell ref="L114:L116"/>
    <mergeCell ref="M114:M116"/>
    <mergeCell ref="N114:N116"/>
    <mergeCell ref="O114:O116"/>
    <mergeCell ref="D115:I115"/>
    <mergeCell ref="C112:C113"/>
    <mergeCell ref="D112:I112"/>
    <mergeCell ref="K112:K113"/>
    <mergeCell ref="L112:L113"/>
    <mergeCell ref="M112:M113"/>
    <mergeCell ref="N112:N113"/>
    <mergeCell ref="O102:O103"/>
    <mergeCell ref="D103:I103"/>
    <mergeCell ref="C104:L104"/>
    <mergeCell ref="C105:O106"/>
    <mergeCell ref="D110:I110"/>
    <mergeCell ref="D111:I111"/>
    <mergeCell ref="O98:O101"/>
    <mergeCell ref="D99:I99"/>
    <mergeCell ref="D100:I100"/>
    <mergeCell ref="D101:I101"/>
    <mergeCell ref="C102:C103"/>
    <mergeCell ref="D102:I102"/>
    <mergeCell ref="K102:K103"/>
    <mergeCell ref="L102:L103"/>
    <mergeCell ref="M102:M103"/>
    <mergeCell ref="N102:N103"/>
    <mergeCell ref="C98:C101"/>
    <mergeCell ref="D98:I98"/>
    <mergeCell ref="K98:K101"/>
    <mergeCell ref="L98:L101"/>
    <mergeCell ref="M98:M101"/>
    <mergeCell ref="N98:N101"/>
    <mergeCell ref="O88:O89"/>
    <mergeCell ref="D89:I89"/>
    <mergeCell ref="C90:L90"/>
    <mergeCell ref="C91:O92"/>
    <mergeCell ref="D96:I96"/>
    <mergeCell ref="D97:I97"/>
    <mergeCell ref="C88:C89"/>
    <mergeCell ref="D88:I88"/>
    <mergeCell ref="K88:K89"/>
    <mergeCell ref="L88:L89"/>
    <mergeCell ref="M88:M89"/>
    <mergeCell ref="N88:N89"/>
    <mergeCell ref="D70:I70"/>
    <mergeCell ref="C71:L71"/>
    <mergeCell ref="C72:O73"/>
    <mergeCell ref="D77:I77"/>
    <mergeCell ref="D78:I78"/>
    <mergeCell ref="C79:C87"/>
    <mergeCell ref="D79:I79"/>
    <mergeCell ref="K79:K87"/>
    <mergeCell ref="L79:L87"/>
    <mergeCell ref="M79:M87"/>
    <mergeCell ref="N79:N87"/>
    <mergeCell ref="O79:O87"/>
    <mergeCell ref="D80:I80"/>
    <mergeCell ref="D81:I81"/>
    <mergeCell ref="D82:I82"/>
    <mergeCell ref="D83:I83"/>
    <mergeCell ref="D84:I84"/>
    <mergeCell ref="D85:I85"/>
    <mergeCell ref="D86:I86"/>
    <mergeCell ref="D87:I87"/>
    <mergeCell ref="C62:C63"/>
    <mergeCell ref="D62:I62"/>
    <mergeCell ref="K62:K63"/>
    <mergeCell ref="L62:L63"/>
    <mergeCell ref="M62:M63"/>
    <mergeCell ref="N62:N63"/>
    <mergeCell ref="O62:O63"/>
    <mergeCell ref="D63:I63"/>
    <mergeCell ref="O64:O69"/>
    <mergeCell ref="D65:I65"/>
    <mergeCell ref="D66:I66"/>
    <mergeCell ref="D67:I67"/>
    <mergeCell ref="D68:I68"/>
    <mergeCell ref="D69:I69"/>
    <mergeCell ref="C64:C69"/>
    <mergeCell ref="D64:I64"/>
    <mergeCell ref="K64:K69"/>
    <mergeCell ref="L64:L69"/>
    <mergeCell ref="M64:M69"/>
    <mergeCell ref="N64:N69"/>
    <mergeCell ref="C55:L55"/>
    <mergeCell ref="C50:C54"/>
    <mergeCell ref="D50:I50"/>
    <mergeCell ref="K50:K54"/>
    <mergeCell ref="L50:L54"/>
    <mergeCell ref="M50:M54"/>
    <mergeCell ref="N50:N54"/>
    <mergeCell ref="C56:O57"/>
    <mergeCell ref="D61:I61"/>
    <mergeCell ref="D47:I47"/>
    <mergeCell ref="D48:I48"/>
    <mergeCell ref="D49:I49"/>
    <mergeCell ref="N41:N44"/>
    <mergeCell ref="O41:O44"/>
    <mergeCell ref="D42:I42"/>
    <mergeCell ref="D43:I43"/>
    <mergeCell ref="D44:I44"/>
    <mergeCell ref="O50:O54"/>
    <mergeCell ref="D51:I51"/>
    <mergeCell ref="D52:I52"/>
    <mergeCell ref="D53:I53"/>
    <mergeCell ref="D54:I54"/>
    <mergeCell ref="C45:C49"/>
    <mergeCell ref="D45:I45"/>
    <mergeCell ref="K45:K49"/>
    <mergeCell ref="L45:L49"/>
    <mergeCell ref="M45:M49"/>
    <mergeCell ref="O32:O33"/>
    <mergeCell ref="D33:I33"/>
    <mergeCell ref="C34:L34"/>
    <mergeCell ref="C35:O36"/>
    <mergeCell ref="D40:I40"/>
    <mergeCell ref="C41:C44"/>
    <mergeCell ref="D41:I41"/>
    <mergeCell ref="K41:K44"/>
    <mergeCell ref="L41:L44"/>
    <mergeCell ref="M41:M44"/>
    <mergeCell ref="C32:C33"/>
    <mergeCell ref="D32:I32"/>
    <mergeCell ref="K32:K33"/>
    <mergeCell ref="L32:L33"/>
    <mergeCell ref="M32:M33"/>
    <mergeCell ref="N32:N33"/>
    <mergeCell ref="N45:N49"/>
    <mergeCell ref="O45:O49"/>
    <mergeCell ref="D46:I46"/>
    <mergeCell ref="N26:N31"/>
    <mergeCell ref="O26:O31"/>
    <mergeCell ref="D27:I27"/>
    <mergeCell ref="D28:I28"/>
    <mergeCell ref="D29:I29"/>
    <mergeCell ref="D30:I30"/>
    <mergeCell ref="D31:I31"/>
    <mergeCell ref="D25:I25"/>
    <mergeCell ref="C26:C31"/>
    <mergeCell ref="D26:I26"/>
    <mergeCell ref="K26:K31"/>
    <mergeCell ref="L26:L31"/>
    <mergeCell ref="M26:M31"/>
    <mergeCell ref="O15:O17"/>
    <mergeCell ref="D16:I16"/>
    <mergeCell ref="D17:I17"/>
    <mergeCell ref="C18:L18"/>
    <mergeCell ref="C19:O20"/>
    <mergeCell ref="D24:I24"/>
    <mergeCell ref="C15:C17"/>
    <mergeCell ref="D15:I15"/>
    <mergeCell ref="K15:K17"/>
    <mergeCell ref="L15:L17"/>
    <mergeCell ref="M15:M17"/>
    <mergeCell ref="N15:N17"/>
    <mergeCell ref="O8:O14"/>
    <mergeCell ref="D9:I9"/>
    <mergeCell ref="D10:I10"/>
    <mergeCell ref="D11:I11"/>
    <mergeCell ref="D12:I12"/>
    <mergeCell ref="D13:I13"/>
    <mergeCell ref="D14:I14"/>
    <mergeCell ref="N5:N7"/>
    <mergeCell ref="O5:O7"/>
    <mergeCell ref="D6:I6"/>
    <mergeCell ref="D7:I7"/>
    <mergeCell ref="C8:C14"/>
    <mergeCell ref="D8:I8"/>
    <mergeCell ref="K8:K14"/>
    <mergeCell ref="L8:L14"/>
    <mergeCell ref="M8:M14"/>
    <mergeCell ref="N8:N14"/>
    <mergeCell ref="D4:I4"/>
    <mergeCell ref="C5:C7"/>
    <mergeCell ref="D5:I5"/>
    <mergeCell ref="K5:K7"/>
    <mergeCell ref="L5:L7"/>
    <mergeCell ref="M5:M7"/>
  </mergeCells>
  <phoneticPr fontId="9" type="noConversion"/>
  <dataValidations count="1">
    <dataValidation type="list" allowBlank="1" showInputMessage="1" showErrorMessage="1" sqref="J5:J17 J25:J33 J41:J54 J62:J70 J78:J89 J97:J103 J111:J116" xr:uid="{DB61659E-B34F-49AF-8C1F-02E214FE410D}">
      <formula1>是否</formula1>
    </dataValidation>
  </dataValidations>
  <printOptions horizontalCentered="1"/>
  <pageMargins left="0.19685039370078741" right="0.19685039370078741" top="0.19685039370078741" bottom="0.19685039370078741" header="0.19685039370078741" footer="0.19685039370078741"/>
  <pageSetup paperSize="9" scale="70" fitToWidth="0" fitToHeight="0" orientation="landscape" horizontalDpi="300" verticalDpi="300" r:id="rId1"/>
  <headerFooter alignWithMargins="0"/>
  <rowBreaks count="6" manualBreakCount="6">
    <brk id="21" max="16383" man="1"/>
    <brk id="37" max="16383" man="1"/>
    <brk id="58" max="16383" man="1"/>
    <brk id="74" max="16383" man="1"/>
    <brk id="93" max="16383" man="1"/>
    <brk id="10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EF55-5974-4994-9BAA-93F03399341C}">
  <dimension ref="B1:P179"/>
  <sheetViews>
    <sheetView view="pageBreakPreview" topLeftCell="A23" zoomScale="87" zoomScaleNormal="100" zoomScaleSheetLayoutView="87" workbookViewId="0">
      <selection activeCell="K29" sqref="K29"/>
    </sheetView>
  </sheetViews>
  <sheetFormatPr defaultColWidth="9.84375" defaultRowHeight="14.25"/>
  <cols>
    <col min="1" max="1" width="1.9921875" style="7" customWidth="1"/>
    <col min="2" max="2" width="3.85546875" style="7" customWidth="1"/>
    <col min="3" max="3" width="11.57421875" style="7" customWidth="1"/>
    <col min="4" max="9" width="11.57421875" style="129" customWidth="1"/>
    <col min="10" max="10" width="9.3125" style="129" customWidth="1"/>
    <col min="11" max="11" width="66.125" style="129" customWidth="1"/>
    <col min="12" max="12" width="22.484375" style="129" customWidth="1"/>
    <col min="13" max="13" width="7.18359375" style="139" customWidth="1"/>
    <col min="14" max="15" width="7.18359375" style="40" customWidth="1"/>
    <col min="16" max="16" width="3.05859375" style="7" customWidth="1"/>
    <col min="17" max="17" width="9.84375" style="7" customWidth="1"/>
    <col min="18" max="16384" width="9.84375" style="7"/>
  </cols>
  <sheetData>
    <row r="1" spans="2:16" s="8" customFormat="1" ht="20.25">
      <c r="B1" s="45" t="s">
        <v>355</v>
      </c>
      <c r="C1" s="7"/>
      <c r="D1" s="129"/>
      <c r="E1" s="129"/>
      <c r="F1" s="129"/>
      <c r="G1" s="129"/>
      <c r="H1" s="129"/>
      <c r="I1" s="129"/>
      <c r="J1" s="129"/>
      <c r="K1" s="129"/>
      <c r="L1" s="129"/>
      <c r="M1" s="139"/>
      <c r="N1" s="40"/>
      <c r="O1" s="40"/>
      <c r="P1" s="47"/>
    </row>
    <row r="2" spans="2:16" s="8" customFormat="1" ht="20.25">
      <c r="B2" s="87" t="s">
        <v>356</v>
      </c>
      <c r="C2" s="153"/>
      <c r="D2" s="23"/>
      <c r="E2" s="23"/>
      <c r="F2" s="23"/>
      <c r="G2" s="23"/>
      <c r="H2" s="23"/>
      <c r="I2" s="23"/>
      <c r="J2" s="23"/>
      <c r="K2" s="23"/>
      <c r="L2" s="23"/>
      <c r="M2" s="154"/>
      <c r="N2" s="155"/>
      <c r="O2" s="155"/>
      <c r="P2" s="7"/>
    </row>
    <row r="3" spans="2:16" s="8" customFormat="1" ht="11.25" customHeight="1">
      <c r="B3" s="7"/>
      <c r="C3" s="153"/>
      <c r="D3" s="23"/>
      <c r="E3" s="23"/>
      <c r="F3" s="23"/>
      <c r="G3" s="23"/>
      <c r="H3" s="23"/>
      <c r="I3" s="23"/>
      <c r="J3" s="23"/>
      <c r="K3" s="23"/>
      <c r="L3" s="23"/>
      <c r="M3" s="154"/>
      <c r="N3" s="155"/>
      <c r="O3" s="155"/>
      <c r="P3" s="7"/>
    </row>
    <row r="4" spans="2:16" s="8" customFormat="1" ht="30" customHeight="1">
      <c r="B4" s="7"/>
      <c r="C4" s="133" t="s">
        <v>318</v>
      </c>
      <c r="D4" s="296" t="s">
        <v>319</v>
      </c>
      <c r="E4" s="296"/>
      <c r="F4" s="296"/>
      <c r="G4" s="296"/>
      <c r="H4" s="296"/>
      <c r="I4" s="296"/>
      <c r="J4" s="133" t="s">
        <v>320</v>
      </c>
      <c r="K4" s="133" t="s">
        <v>321</v>
      </c>
      <c r="L4" s="133" t="s">
        <v>322</v>
      </c>
      <c r="M4" s="140" t="s">
        <v>323</v>
      </c>
      <c r="N4" s="133" t="s">
        <v>324</v>
      </c>
      <c r="O4" s="133" t="s">
        <v>325</v>
      </c>
      <c r="P4" s="7"/>
    </row>
    <row r="5" spans="2:16" s="8" customFormat="1" ht="35.1" customHeight="1">
      <c r="B5" s="7"/>
      <c r="C5" s="297" t="s">
        <v>326</v>
      </c>
      <c r="D5" s="214" t="s">
        <v>578</v>
      </c>
      <c r="E5" s="214"/>
      <c r="F5" s="214"/>
      <c r="G5" s="214"/>
      <c r="H5" s="214"/>
      <c r="I5" s="214"/>
      <c r="J5" s="167"/>
      <c r="K5" s="310"/>
      <c r="L5" s="310"/>
      <c r="M5" s="320">
        <v>1.2</v>
      </c>
      <c r="N5" s="299"/>
      <c r="O5" s="317"/>
      <c r="P5" s="7"/>
    </row>
    <row r="6" spans="2:16" s="8" customFormat="1" ht="35.1" customHeight="1">
      <c r="B6" s="7"/>
      <c r="C6" s="297"/>
      <c r="D6" s="214" t="s">
        <v>579</v>
      </c>
      <c r="E6" s="214"/>
      <c r="F6" s="214"/>
      <c r="G6" s="214"/>
      <c r="H6" s="214"/>
      <c r="I6" s="214"/>
      <c r="J6" s="167"/>
      <c r="K6" s="310"/>
      <c r="L6" s="310"/>
      <c r="M6" s="320"/>
      <c r="N6" s="299"/>
      <c r="O6" s="317"/>
      <c r="P6" s="7"/>
    </row>
    <row r="7" spans="2:16" s="8" customFormat="1" ht="35.1" customHeight="1">
      <c r="B7" s="7"/>
      <c r="C7" s="297"/>
      <c r="D7" s="214" t="s">
        <v>580</v>
      </c>
      <c r="E7" s="214"/>
      <c r="F7" s="214"/>
      <c r="G7" s="214"/>
      <c r="H7" s="214"/>
      <c r="I7" s="214"/>
      <c r="J7" s="167"/>
      <c r="K7" s="310"/>
      <c r="L7" s="310"/>
      <c r="M7" s="320"/>
      <c r="N7" s="299"/>
      <c r="O7" s="317"/>
      <c r="P7" s="7"/>
    </row>
    <row r="8" spans="2:16" s="8" customFormat="1" ht="35.1" customHeight="1">
      <c r="B8" s="7"/>
      <c r="C8" s="301" t="s">
        <v>327</v>
      </c>
      <c r="D8" s="214" t="s">
        <v>581</v>
      </c>
      <c r="E8" s="214"/>
      <c r="F8" s="214"/>
      <c r="G8" s="214"/>
      <c r="H8" s="214"/>
      <c r="I8" s="214"/>
      <c r="J8" s="167"/>
      <c r="K8" s="310"/>
      <c r="L8" s="310"/>
      <c r="M8" s="319">
        <v>5</v>
      </c>
      <c r="N8" s="299"/>
      <c r="O8" s="317"/>
      <c r="P8" s="7"/>
    </row>
    <row r="9" spans="2:16" s="8" customFormat="1" ht="35.1" customHeight="1">
      <c r="B9" s="7"/>
      <c r="C9" s="301"/>
      <c r="D9" s="214" t="s">
        <v>582</v>
      </c>
      <c r="E9" s="214"/>
      <c r="F9" s="214"/>
      <c r="G9" s="214"/>
      <c r="H9" s="214"/>
      <c r="I9" s="214"/>
      <c r="J9" s="167"/>
      <c r="K9" s="310"/>
      <c r="L9" s="310"/>
      <c r="M9" s="319"/>
      <c r="N9" s="299"/>
      <c r="O9" s="317"/>
      <c r="P9" s="7"/>
    </row>
    <row r="10" spans="2:16" s="8" customFormat="1" ht="35.1" customHeight="1">
      <c r="B10" s="7"/>
      <c r="C10" s="301"/>
      <c r="D10" s="214" t="s">
        <v>583</v>
      </c>
      <c r="E10" s="214"/>
      <c r="F10" s="214"/>
      <c r="G10" s="214"/>
      <c r="H10" s="214"/>
      <c r="I10" s="214"/>
      <c r="J10" s="167"/>
      <c r="K10" s="310"/>
      <c r="L10" s="310"/>
      <c r="M10" s="319"/>
      <c r="N10" s="299"/>
      <c r="O10" s="317"/>
      <c r="P10" s="7"/>
    </row>
    <row r="11" spans="2:16" s="8" customFormat="1" ht="35.1" customHeight="1">
      <c r="B11" s="7"/>
      <c r="C11" s="301"/>
      <c r="D11" s="214" t="s">
        <v>584</v>
      </c>
      <c r="E11" s="214"/>
      <c r="F11" s="214"/>
      <c r="G11" s="214"/>
      <c r="H11" s="214"/>
      <c r="I11" s="214"/>
      <c r="J11" s="167"/>
      <c r="K11" s="310"/>
      <c r="L11" s="310"/>
      <c r="M11" s="319"/>
      <c r="N11" s="299"/>
      <c r="O11" s="317"/>
      <c r="P11" s="7"/>
    </row>
    <row r="12" spans="2:16" s="8" customFormat="1" ht="35.1" customHeight="1">
      <c r="B12" s="7"/>
      <c r="C12" s="301"/>
      <c r="D12" s="214" t="s">
        <v>585</v>
      </c>
      <c r="E12" s="214"/>
      <c r="F12" s="214"/>
      <c r="G12" s="214"/>
      <c r="H12" s="214"/>
      <c r="I12" s="214"/>
      <c r="J12" s="167"/>
      <c r="K12" s="310"/>
      <c r="L12" s="310"/>
      <c r="M12" s="319"/>
      <c r="N12" s="299"/>
      <c r="O12" s="317"/>
      <c r="P12" s="7"/>
    </row>
    <row r="13" spans="2:16" s="8" customFormat="1" ht="35.1" customHeight="1">
      <c r="B13" s="7"/>
      <c r="C13" s="301"/>
      <c r="D13" s="214" t="s">
        <v>586</v>
      </c>
      <c r="E13" s="214"/>
      <c r="F13" s="214"/>
      <c r="G13" s="214"/>
      <c r="H13" s="214"/>
      <c r="I13" s="214"/>
      <c r="J13" s="167"/>
      <c r="K13" s="310"/>
      <c r="L13" s="310"/>
      <c r="M13" s="319"/>
      <c r="N13" s="299"/>
      <c r="O13" s="317"/>
      <c r="P13" s="7"/>
    </row>
    <row r="14" spans="2:16" s="8" customFormat="1" ht="35.1" customHeight="1">
      <c r="B14" s="7"/>
      <c r="C14" s="301"/>
      <c r="D14" s="214" t="s">
        <v>587</v>
      </c>
      <c r="E14" s="214"/>
      <c r="F14" s="214"/>
      <c r="G14" s="214"/>
      <c r="H14" s="214"/>
      <c r="I14" s="214"/>
      <c r="J14" s="177"/>
      <c r="K14" s="310"/>
      <c r="L14" s="310"/>
      <c r="M14" s="319"/>
      <c r="N14" s="299"/>
      <c r="O14" s="317"/>
      <c r="P14" s="7"/>
    </row>
    <row r="15" spans="2:16" s="8" customFormat="1" ht="35.1" customHeight="1">
      <c r="B15" s="7"/>
      <c r="C15" s="301"/>
      <c r="D15" s="214" t="s">
        <v>588</v>
      </c>
      <c r="E15" s="214"/>
      <c r="F15" s="214"/>
      <c r="G15" s="214"/>
      <c r="H15" s="214"/>
      <c r="I15" s="214"/>
      <c r="J15" s="177"/>
      <c r="K15" s="310"/>
      <c r="L15" s="310"/>
      <c r="M15" s="319"/>
      <c r="N15" s="299"/>
      <c r="O15" s="317"/>
      <c r="P15" s="7"/>
    </row>
    <row r="16" spans="2:16" s="8" customFormat="1" ht="35.1" customHeight="1">
      <c r="B16" s="7"/>
      <c r="C16" s="301"/>
      <c r="D16" s="214" t="s">
        <v>589</v>
      </c>
      <c r="E16" s="214"/>
      <c r="F16" s="214"/>
      <c r="G16" s="214"/>
      <c r="H16" s="214"/>
      <c r="I16" s="214"/>
      <c r="J16" s="177"/>
      <c r="K16" s="310"/>
      <c r="L16" s="310"/>
      <c r="M16" s="319"/>
      <c r="N16" s="299"/>
      <c r="O16" s="317"/>
      <c r="P16" s="7"/>
    </row>
    <row r="17" spans="2:15" s="8" customFormat="1" ht="35.1" customHeight="1">
      <c r="B17" s="7"/>
      <c r="C17" s="301"/>
      <c r="D17" s="214" t="s">
        <v>590</v>
      </c>
      <c r="E17" s="214"/>
      <c r="F17" s="214"/>
      <c r="G17" s="214"/>
      <c r="H17" s="214"/>
      <c r="I17" s="214"/>
      <c r="J17" s="167"/>
      <c r="K17" s="310"/>
      <c r="L17" s="310"/>
      <c r="M17" s="319"/>
      <c r="N17" s="299"/>
      <c r="O17" s="317"/>
    </row>
    <row r="18" spans="2:15" s="8" customFormat="1" ht="35.1" customHeight="1">
      <c r="B18" s="7"/>
      <c r="C18" s="301"/>
      <c r="D18" s="214" t="s">
        <v>591</v>
      </c>
      <c r="E18" s="214"/>
      <c r="F18" s="214"/>
      <c r="G18" s="214"/>
      <c r="H18" s="214"/>
      <c r="I18" s="214"/>
      <c r="J18" s="167"/>
      <c r="K18" s="310"/>
      <c r="L18" s="310"/>
      <c r="M18" s="319"/>
      <c r="N18" s="299"/>
      <c r="O18" s="317"/>
    </row>
    <row r="19" spans="2:15" s="8" customFormat="1" ht="35.1" customHeight="1">
      <c r="B19" s="7"/>
      <c r="C19" s="301"/>
      <c r="D19" s="214" t="s">
        <v>592</v>
      </c>
      <c r="E19" s="214"/>
      <c r="F19" s="214"/>
      <c r="G19" s="214"/>
      <c r="H19" s="214"/>
      <c r="I19" s="214"/>
      <c r="J19" s="167"/>
      <c r="K19" s="310"/>
      <c r="L19" s="310"/>
      <c r="M19" s="319"/>
      <c r="N19" s="299"/>
      <c r="O19" s="317"/>
    </row>
    <row r="20" spans="2:15" s="8" customFormat="1" ht="35.1" customHeight="1">
      <c r="B20" s="7"/>
      <c r="C20" s="303" t="s">
        <v>328</v>
      </c>
      <c r="D20" s="214" t="s">
        <v>593</v>
      </c>
      <c r="E20" s="214"/>
      <c r="F20" s="214"/>
      <c r="G20" s="214"/>
      <c r="H20" s="214"/>
      <c r="I20" s="214"/>
      <c r="J20" s="167"/>
      <c r="K20" s="310"/>
      <c r="L20" s="310"/>
      <c r="M20" s="319">
        <v>1.8</v>
      </c>
      <c r="N20" s="299"/>
      <c r="O20" s="317"/>
    </row>
    <row r="21" spans="2:15" s="8" customFormat="1" ht="35.1" customHeight="1">
      <c r="B21" s="7"/>
      <c r="C21" s="303"/>
      <c r="D21" s="214" t="s">
        <v>594</v>
      </c>
      <c r="E21" s="214"/>
      <c r="F21" s="214"/>
      <c r="G21" s="214"/>
      <c r="H21" s="214"/>
      <c r="I21" s="214"/>
      <c r="J21" s="167"/>
      <c r="K21" s="310"/>
      <c r="L21" s="310"/>
      <c r="M21" s="319"/>
      <c r="N21" s="299"/>
      <c r="O21" s="317"/>
    </row>
    <row r="22" spans="2:15" s="8" customFormat="1" ht="32.25" customHeight="1">
      <c r="B22" s="7"/>
      <c r="C22" s="303"/>
      <c r="D22" s="214" t="s">
        <v>595</v>
      </c>
      <c r="E22" s="214"/>
      <c r="F22" s="214"/>
      <c r="G22" s="214"/>
      <c r="H22" s="214"/>
      <c r="I22" s="214"/>
      <c r="J22" s="167"/>
      <c r="K22" s="310"/>
      <c r="L22" s="310"/>
      <c r="M22" s="319"/>
      <c r="N22" s="299"/>
      <c r="O22" s="317"/>
    </row>
    <row r="23" spans="2:15" s="8" customFormat="1" ht="32.25" customHeight="1">
      <c r="B23" s="7"/>
      <c r="C23" s="303"/>
      <c r="D23" s="214" t="s">
        <v>596</v>
      </c>
      <c r="E23" s="214"/>
      <c r="F23" s="214"/>
      <c r="G23" s="214"/>
      <c r="H23" s="214"/>
      <c r="I23" s="214"/>
      <c r="J23" s="167"/>
      <c r="K23" s="310"/>
      <c r="L23" s="310"/>
      <c r="M23" s="319"/>
      <c r="N23" s="299"/>
      <c r="O23" s="317"/>
    </row>
    <row r="24" spans="2:15" s="8" customFormat="1" ht="32.25" customHeight="1">
      <c r="B24" s="7"/>
      <c r="C24" s="209" t="s">
        <v>72</v>
      </c>
      <c r="D24" s="209"/>
      <c r="E24" s="209"/>
      <c r="F24" s="209"/>
      <c r="G24" s="209"/>
      <c r="H24" s="209"/>
      <c r="I24" s="209"/>
      <c r="J24" s="209"/>
      <c r="K24" s="209"/>
      <c r="L24" s="209"/>
      <c r="M24" s="151">
        <f>SUM(M5:M20)</f>
        <v>8</v>
      </c>
      <c r="N24" s="85">
        <f>SUM(N5:N23)</f>
        <v>0</v>
      </c>
      <c r="O24" s="152"/>
    </row>
    <row r="25" spans="2:15" s="8" customFormat="1" ht="27" customHeight="1">
      <c r="B25" s="7"/>
      <c r="C25" s="306" t="s">
        <v>329</v>
      </c>
      <c r="D25" s="306"/>
      <c r="E25" s="306"/>
      <c r="F25" s="306"/>
      <c r="G25" s="306"/>
      <c r="H25" s="306"/>
      <c r="I25" s="306"/>
      <c r="J25" s="306"/>
      <c r="K25" s="306"/>
      <c r="L25" s="306"/>
      <c r="M25" s="306"/>
      <c r="N25" s="306"/>
      <c r="O25" s="306"/>
    </row>
    <row r="26" spans="2:15" s="8" customFormat="1">
      <c r="B26" s="7"/>
      <c r="C26" s="306"/>
      <c r="D26" s="306"/>
      <c r="E26" s="306"/>
      <c r="F26" s="306"/>
      <c r="G26" s="306"/>
      <c r="H26" s="306"/>
      <c r="I26" s="306"/>
      <c r="J26" s="306"/>
      <c r="K26" s="306"/>
      <c r="L26" s="306"/>
      <c r="M26" s="306"/>
      <c r="N26" s="306"/>
      <c r="O26" s="306"/>
    </row>
    <row r="27" spans="2:15" s="8" customFormat="1" ht="30" customHeight="1">
      <c r="B27" s="7"/>
      <c r="C27" s="153"/>
      <c r="D27" s="129"/>
      <c r="E27" s="129"/>
      <c r="F27" s="129"/>
      <c r="G27" s="129"/>
      <c r="H27" s="129"/>
      <c r="I27" s="129"/>
      <c r="J27" s="129"/>
      <c r="K27" s="129"/>
      <c r="L27" s="129"/>
      <c r="M27" s="139"/>
      <c r="N27" s="40"/>
      <c r="O27" s="40"/>
    </row>
    <row r="28" spans="2:15" s="8" customFormat="1" ht="35.1" customHeight="1">
      <c r="B28" s="87" t="s">
        <v>357</v>
      </c>
      <c r="C28" s="153"/>
      <c r="D28" s="23"/>
      <c r="E28" s="23"/>
      <c r="F28" s="23"/>
      <c r="G28" s="23"/>
      <c r="H28" s="23"/>
      <c r="I28" s="23"/>
      <c r="J28" s="23"/>
      <c r="K28" s="23"/>
      <c r="L28" s="23"/>
      <c r="M28" s="154"/>
      <c r="N28" s="155"/>
      <c r="O28" s="155"/>
    </row>
    <row r="29" spans="2:15" s="8" customFormat="1" ht="19.5" customHeight="1">
      <c r="B29" s="7"/>
      <c r="C29" s="153"/>
      <c r="D29" s="23"/>
      <c r="E29" s="23"/>
      <c r="F29" s="23"/>
      <c r="G29" s="23"/>
      <c r="H29" s="23"/>
      <c r="I29" s="23"/>
      <c r="J29" s="23"/>
      <c r="K29" s="23"/>
      <c r="L29" s="23"/>
      <c r="M29" s="154"/>
      <c r="N29" s="155"/>
      <c r="O29" s="155"/>
    </row>
    <row r="30" spans="2:15" s="8" customFormat="1" ht="35.1" customHeight="1">
      <c r="B30" s="7"/>
      <c r="C30" s="133" t="s">
        <v>318</v>
      </c>
      <c r="D30" s="296" t="s">
        <v>319</v>
      </c>
      <c r="E30" s="296"/>
      <c r="F30" s="296"/>
      <c r="G30" s="296"/>
      <c r="H30" s="296"/>
      <c r="I30" s="296"/>
      <c r="J30" s="133" t="s">
        <v>320</v>
      </c>
      <c r="K30" s="133" t="s">
        <v>321</v>
      </c>
      <c r="L30" s="133" t="s">
        <v>322</v>
      </c>
      <c r="M30" s="140" t="s">
        <v>323</v>
      </c>
      <c r="N30" s="133" t="s">
        <v>324</v>
      </c>
      <c r="O30" s="133" t="s">
        <v>325</v>
      </c>
    </row>
    <row r="31" spans="2:15" s="8" customFormat="1" ht="59.1" customHeight="1">
      <c r="B31" s="7"/>
      <c r="C31" s="297" t="s">
        <v>326</v>
      </c>
      <c r="D31" s="214" t="s">
        <v>598</v>
      </c>
      <c r="E31" s="214"/>
      <c r="F31" s="214"/>
      <c r="G31" s="214"/>
      <c r="H31" s="214"/>
      <c r="I31" s="214"/>
      <c r="J31" s="167"/>
      <c r="K31" s="310"/>
      <c r="L31" s="310"/>
      <c r="M31" s="320">
        <v>0.8</v>
      </c>
      <c r="N31" s="299"/>
      <c r="O31" s="317"/>
    </row>
    <row r="32" spans="2:15" s="8" customFormat="1" ht="59.1" customHeight="1">
      <c r="B32" s="7"/>
      <c r="C32" s="297"/>
      <c r="D32" s="214" t="s">
        <v>599</v>
      </c>
      <c r="E32" s="214"/>
      <c r="F32" s="214"/>
      <c r="G32" s="214"/>
      <c r="H32" s="214"/>
      <c r="I32" s="214"/>
      <c r="J32" s="167"/>
      <c r="K32" s="310"/>
      <c r="L32" s="310"/>
      <c r="M32" s="320"/>
      <c r="N32" s="299"/>
      <c r="O32" s="317"/>
    </row>
    <row r="33" spans="2:15" s="8" customFormat="1" ht="59.1" customHeight="1">
      <c r="B33" s="7"/>
      <c r="C33" s="301" t="s">
        <v>327</v>
      </c>
      <c r="D33" s="214" t="s">
        <v>600</v>
      </c>
      <c r="E33" s="214"/>
      <c r="F33" s="214"/>
      <c r="G33" s="214"/>
      <c r="H33" s="214"/>
      <c r="I33" s="214"/>
      <c r="J33" s="167"/>
      <c r="K33" s="310"/>
      <c r="L33" s="310"/>
      <c r="M33" s="319">
        <v>2.4</v>
      </c>
      <c r="N33" s="299"/>
      <c r="O33" s="317"/>
    </row>
    <row r="34" spans="2:15" s="8" customFormat="1" ht="59.1" customHeight="1">
      <c r="B34" s="7"/>
      <c r="C34" s="301"/>
      <c r="D34" s="214" t="s">
        <v>601</v>
      </c>
      <c r="E34" s="214"/>
      <c r="F34" s="214"/>
      <c r="G34" s="214"/>
      <c r="H34" s="214"/>
      <c r="I34" s="214"/>
      <c r="J34" s="167"/>
      <c r="K34" s="310"/>
      <c r="L34" s="310"/>
      <c r="M34" s="319"/>
      <c r="N34" s="299"/>
      <c r="O34" s="317"/>
    </row>
    <row r="35" spans="2:15" s="8" customFormat="1" ht="59.1" customHeight="1">
      <c r="B35" s="7"/>
      <c r="C35" s="301"/>
      <c r="D35" s="214" t="s">
        <v>602</v>
      </c>
      <c r="E35" s="214"/>
      <c r="F35" s="214"/>
      <c r="G35" s="214"/>
      <c r="H35" s="214"/>
      <c r="I35" s="214"/>
      <c r="J35" s="167"/>
      <c r="K35" s="310"/>
      <c r="L35" s="310"/>
      <c r="M35" s="319"/>
      <c r="N35" s="299"/>
      <c r="O35" s="317"/>
    </row>
    <row r="36" spans="2:15" s="8" customFormat="1" ht="59.1" customHeight="1">
      <c r="B36" s="7"/>
      <c r="C36" s="301"/>
      <c r="D36" s="214" t="s">
        <v>603</v>
      </c>
      <c r="E36" s="214"/>
      <c r="F36" s="214"/>
      <c r="G36" s="214"/>
      <c r="H36" s="214"/>
      <c r="I36" s="214"/>
      <c r="J36" s="167"/>
      <c r="K36" s="310"/>
      <c r="L36" s="310"/>
      <c r="M36" s="319"/>
      <c r="N36" s="299"/>
      <c r="O36" s="317"/>
    </row>
    <row r="37" spans="2:15" s="8" customFormat="1" ht="59.1" customHeight="1">
      <c r="B37" s="7"/>
      <c r="C37" s="301"/>
      <c r="D37" s="214" t="s">
        <v>604</v>
      </c>
      <c r="E37" s="214"/>
      <c r="F37" s="214"/>
      <c r="G37" s="214"/>
      <c r="H37" s="214"/>
      <c r="I37" s="214"/>
      <c r="J37" s="167"/>
      <c r="K37" s="310"/>
      <c r="L37" s="310"/>
      <c r="M37" s="319"/>
      <c r="N37" s="299"/>
      <c r="O37" s="317"/>
    </row>
    <row r="38" spans="2:15" s="8" customFormat="1" ht="59.1" customHeight="1">
      <c r="B38" s="7"/>
      <c r="C38" s="301"/>
      <c r="D38" s="214" t="s">
        <v>605</v>
      </c>
      <c r="E38" s="214"/>
      <c r="F38" s="214"/>
      <c r="G38" s="214"/>
      <c r="H38" s="214"/>
      <c r="I38" s="214"/>
      <c r="J38" s="167"/>
      <c r="K38" s="310"/>
      <c r="L38" s="310"/>
      <c r="M38" s="319"/>
      <c r="N38" s="299"/>
      <c r="O38" s="317"/>
    </row>
    <row r="39" spans="2:15" s="8" customFormat="1" ht="59.1" customHeight="1">
      <c r="B39" s="7"/>
      <c r="C39" s="303" t="s">
        <v>328</v>
      </c>
      <c r="D39" s="214" t="s">
        <v>597</v>
      </c>
      <c r="E39" s="214"/>
      <c r="F39" s="214"/>
      <c r="G39" s="214"/>
      <c r="H39" s="214"/>
      <c r="I39" s="214"/>
      <c r="J39" s="167"/>
      <c r="K39" s="310"/>
      <c r="L39" s="310"/>
      <c r="M39" s="319">
        <v>0.8</v>
      </c>
      <c r="N39" s="299"/>
      <c r="O39" s="317"/>
    </row>
    <row r="40" spans="2:15" s="8" customFormat="1" ht="59.1" customHeight="1">
      <c r="B40" s="7"/>
      <c r="C40" s="303"/>
      <c r="D40" s="214" t="s">
        <v>606</v>
      </c>
      <c r="E40" s="214"/>
      <c r="F40" s="214"/>
      <c r="G40" s="214"/>
      <c r="H40" s="214"/>
      <c r="I40" s="214"/>
      <c r="J40" s="167"/>
      <c r="K40" s="310"/>
      <c r="L40" s="310"/>
      <c r="M40" s="319"/>
      <c r="N40" s="299"/>
      <c r="O40" s="317"/>
    </row>
    <row r="41" spans="2:15" s="8" customFormat="1" ht="27" customHeight="1">
      <c r="B41" s="7"/>
      <c r="C41" s="209" t="s">
        <v>72</v>
      </c>
      <c r="D41" s="209"/>
      <c r="E41" s="209"/>
      <c r="F41" s="209"/>
      <c r="G41" s="209"/>
      <c r="H41" s="209"/>
      <c r="I41" s="209"/>
      <c r="J41" s="209"/>
      <c r="K41" s="209"/>
      <c r="L41" s="209"/>
      <c r="M41" s="151">
        <f>SUM(M31:M39)</f>
        <v>4</v>
      </c>
      <c r="N41" s="85">
        <f>SUM(N31:N40)</f>
        <v>0</v>
      </c>
      <c r="O41" s="152"/>
    </row>
    <row r="42" spans="2:15" s="8" customFormat="1" ht="23.1" customHeight="1">
      <c r="B42" s="7"/>
      <c r="C42" s="306" t="s">
        <v>329</v>
      </c>
      <c r="D42" s="306"/>
      <c r="E42" s="306"/>
      <c r="F42" s="306"/>
      <c r="G42" s="306"/>
      <c r="H42" s="306"/>
      <c r="I42" s="306"/>
      <c r="J42" s="306"/>
      <c r="K42" s="306"/>
      <c r="L42" s="306"/>
      <c r="M42" s="306"/>
      <c r="N42" s="306"/>
      <c r="O42" s="306"/>
    </row>
    <row r="43" spans="2:15" s="8" customFormat="1" ht="24" customHeight="1">
      <c r="B43" s="7"/>
      <c r="C43" s="306"/>
      <c r="D43" s="306"/>
      <c r="E43" s="306"/>
      <c r="F43" s="306"/>
      <c r="G43" s="306"/>
      <c r="H43" s="306"/>
      <c r="I43" s="306"/>
      <c r="J43" s="306"/>
      <c r="K43" s="306"/>
      <c r="L43" s="306"/>
      <c r="M43" s="306"/>
      <c r="N43" s="306"/>
      <c r="O43" s="306"/>
    </row>
    <row r="44" spans="2:15" s="8" customFormat="1" ht="19.5" customHeight="1">
      <c r="B44" s="7"/>
      <c r="C44" s="153"/>
      <c r="D44" s="129"/>
      <c r="E44" s="129"/>
      <c r="F44" s="129"/>
      <c r="G44" s="129"/>
      <c r="H44" s="129"/>
      <c r="I44" s="129"/>
      <c r="J44" s="129"/>
      <c r="K44" s="129"/>
      <c r="L44" s="129"/>
      <c r="M44" s="139"/>
      <c r="N44" s="40"/>
      <c r="O44" s="40"/>
    </row>
    <row r="45" spans="2:15" s="8" customFormat="1" ht="35.1" customHeight="1">
      <c r="B45" s="87" t="s">
        <v>358</v>
      </c>
      <c r="C45" s="153"/>
      <c r="D45" s="23"/>
      <c r="E45" s="23"/>
      <c r="F45" s="23"/>
      <c r="G45" s="23"/>
      <c r="H45" s="23"/>
      <c r="I45" s="23"/>
      <c r="J45" s="23"/>
      <c r="K45" s="23"/>
      <c r="L45" s="23"/>
      <c r="M45" s="154"/>
      <c r="N45" s="155"/>
      <c r="O45" s="155"/>
    </row>
    <row r="46" spans="2:15" s="8" customFormat="1" ht="19.5" customHeight="1">
      <c r="B46" s="7"/>
      <c r="C46" s="153"/>
      <c r="D46" s="23"/>
      <c r="E46" s="23"/>
      <c r="F46" s="23"/>
      <c r="G46" s="23"/>
      <c r="H46" s="23"/>
      <c r="I46" s="23"/>
      <c r="J46" s="23"/>
      <c r="K46" s="23"/>
      <c r="L46" s="23"/>
      <c r="M46" s="154"/>
      <c r="N46" s="155"/>
      <c r="O46" s="155"/>
    </row>
    <row r="47" spans="2:15" s="8" customFormat="1" ht="35.1" customHeight="1">
      <c r="B47" s="7"/>
      <c r="C47" s="133" t="s">
        <v>318</v>
      </c>
      <c r="D47" s="296" t="s">
        <v>319</v>
      </c>
      <c r="E47" s="296"/>
      <c r="F47" s="296"/>
      <c r="G47" s="296"/>
      <c r="H47" s="296"/>
      <c r="I47" s="296"/>
      <c r="J47" s="133" t="s">
        <v>320</v>
      </c>
      <c r="K47" s="133" t="s">
        <v>321</v>
      </c>
      <c r="L47" s="133" t="s">
        <v>322</v>
      </c>
      <c r="M47" s="140" t="s">
        <v>323</v>
      </c>
      <c r="N47" s="133" t="s">
        <v>324</v>
      </c>
      <c r="O47" s="133" t="s">
        <v>325</v>
      </c>
    </row>
    <row r="48" spans="2:15" s="8" customFormat="1" ht="52.5" customHeight="1">
      <c r="B48" s="7"/>
      <c r="C48" s="297" t="s">
        <v>326</v>
      </c>
      <c r="D48" s="214" t="s">
        <v>607</v>
      </c>
      <c r="E48" s="214"/>
      <c r="F48" s="214"/>
      <c r="G48" s="214"/>
      <c r="H48" s="214"/>
      <c r="I48" s="214"/>
      <c r="J48" s="167"/>
      <c r="K48" s="310"/>
      <c r="L48" s="310"/>
      <c r="M48" s="320">
        <v>0.8</v>
      </c>
      <c r="N48" s="299"/>
      <c r="O48" s="317"/>
    </row>
    <row r="49" spans="3:15" s="8" customFormat="1" ht="52.5" customHeight="1">
      <c r="C49" s="297"/>
      <c r="D49" s="214" t="s">
        <v>608</v>
      </c>
      <c r="E49" s="214"/>
      <c r="F49" s="214"/>
      <c r="G49" s="214"/>
      <c r="H49" s="214"/>
      <c r="I49" s="214"/>
      <c r="J49" s="167"/>
      <c r="K49" s="310"/>
      <c r="L49" s="310"/>
      <c r="M49" s="320"/>
      <c r="N49" s="299"/>
      <c r="O49" s="317"/>
    </row>
    <row r="50" spans="3:15" s="8" customFormat="1" ht="52.5" customHeight="1">
      <c r="C50" s="301" t="s">
        <v>327</v>
      </c>
      <c r="D50" s="214" t="s">
        <v>609</v>
      </c>
      <c r="E50" s="214"/>
      <c r="F50" s="214"/>
      <c r="G50" s="214"/>
      <c r="H50" s="214"/>
      <c r="I50" s="214"/>
      <c r="J50" s="167"/>
      <c r="K50" s="310"/>
      <c r="L50" s="310"/>
      <c r="M50" s="319">
        <v>1.6</v>
      </c>
      <c r="N50" s="299"/>
      <c r="O50" s="317"/>
    </row>
    <row r="51" spans="3:15" s="8" customFormat="1" ht="52.5" customHeight="1">
      <c r="C51" s="301"/>
      <c r="D51" s="214" t="s">
        <v>610</v>
      </c>
      <c r="E51" s="214"/>
      <c r="F51" s="214"/>
      <c r="G51" s="214"/>
      <c r="H51" s="214"/>
      <c r="I51" s="214"/>
      <c r="J51" s="167"/>
      <c r="K51" s="310"/>
      <c r="L51" s="310"/>
      <c r="M51" s="319"/>
      <c r="N51" s="299"/>
      <c r="O51" s="317"/>
    </row>
    <row r="52" spans="3:15" s="8" customFormat="1" ht="52.5" customHeight="1">
      <c r="C52" s="301"/>
      <c r="D52" s="214" t="s">
        <v>611</v>
      </c>
      <c r="E52" s="214"/>
      <c r="F52" s="214"/>
      <c r="G52" s="214"/>
      <c r="H52" s="214"/>
      <c r="I52" s="214"/>
      <c r="J52" s="167"/>
      <c r="K52" s="310"/>
      <c r="L52" s="310"/>
      <c r="M52" s="319"/>
      <c r="N52" s="299"/>
      <c r="O52" s="317"/>
    </row>
    <row r="53" spans="3:15" s="8" customFormat="1" ht="52.5" customHeight="1">
      <c r="C53" s="301"/>
      <c r="D53" s="214" t="s">
        <v>612</v>
      </c>
      <c r="E53" s="214"/>
      <c r="F53" s="214"/>
      <c r="G53" s="214"/>
      <c r="H53" s="214"/>
      <c r="I53" s="214"/>
      <c r="J53" s="167"/>
      <c r="K53" s="310"/>
      <c r="L53" s="310"/>
      <c r="M53" s="319"/>
      <c r="N53" s="299"/>
      <c r="O53" s="317"/>
    </row>
    <row r="54" spans="3:15" s="8" customFormat="1" ht="52.5" customHeight="1">
      <c r="C54" s="303" t="s">
        <v>328</v>
      </c>
      <c r="D54" s="214" t="s">
        <v>613</v>
      </c>
      <c r="E54" s="214"/>
      <c r="F54" s="214"/>
      <c r="G54" s="214"/>
      <c r="H54" s="214"/>
      <c r="I54" s="214"/>
      <c r="J54" s="167"/>
      <c r="K54" s="310"/>
      <c r="L54" s="310"/>
      <c r="M54" s="319">
        <v>1.6</v>
      </c>
      <c r="N54" s="299"/>
      <c r="O54" s="317"/>
    </row>
    <row r="55" spans="3:15" s="8" customFormat="1" ht="52.5" customHeight="1">
      <c r="C55" s="303"/>
      <c r="D55" s="214" t="s">
        <v>614</v>
      </c>
      <c r="E55" s="214"/>
      <c r="F55" s="214"/>
      <c r="G55" s="214"/>
      <c r="H55" s="214"/>
      <c r="I55" s="214"/>
      <c r="J55" s="167"/>
      <c r="K55" s="310"/>
      <c r="L55" s="310"/>
      <c r="M55" s="319"/>
      <c r="N55" s="299"/>
      <c r="O55" s="317"/>
    </row>
    <row r="56" spans="3:15" s="8" customFormat="1" ht="52.5" customHeight="1">
      <c r="C56" s="303"/>
      <c r="D56" s="214" t="s">
        <v>615</v>
      </c>
      <c r="E56" s="214"/>
      <c r="F56" s="214"/>
      <c r="G56" s="214"/>
      <c r="H56" s="214"/>
      <c r="I56" s="214"/>
      <c r="J56" s="167"/>
      <c r="K56" s="310"/>
      <c r="L56" s="310"/>
      <c r="M56" s="319"/>
      <c r="N56" s="299"/>
      <c r="O56" s="317"/>
    </row>
    <row r="57" spans="3:15" s="8" customFormat="1" ht="32.25" customHeight="1">
      <c r="C57" s="209" t="s">
        <v>72</v>
      </c>
      <c r="D57" s="209"/>
      <c r="E57" s="209"/>
      <c r="F57" s="209"/>
      <c r="G57" s="209"/>
      <c r="H57" s="209"/>
      <c r="I57" s="209"/>
      <c r="J57" s="209"/>
      <c r="K57" s="209"/>
      <c r="L57" s="209"/>
      <c r="M57" s="151">
        <f>SUM(M48:M54)</f>
        <v>4</v>
      </c>
      <c r="N57" s="85">
        <f>SUM(N48:N56)</f>
        <v>0</v>
      </c>
      <c r="O57" s="152"/>
    </row>
    <row r="58" spans="3:15" s="8" customFormat="1" ht="27" customHeight="1">
      <c r="C58" s="306" t="s">
        <v>329</v>
      </c>
      <c r="D58" s="306"/>
      <c r="E58" s="306"/>
      <c r="F58" s="306"/>
      <c r="G58" s="306"/>
      <c r="H58" s="306"/>
      <c r="I58" s="306"/>
      <c r="J58" s="306"/>
      <c r="K58" s="306"/>
      <c r="L58" s="306"/>
      <c r="M58" s="306"/>
      <c r="N58" s="306"/>
      <c r="O58" s="306"/>
    </row>
    <row r="59" spans="3:15" s="8" customFormat="1" ht="20.45" customHeight="1">
      <c r="C59" s="306"/>
      <c r="D59" s="306"/>
      <c r="E59" s="306"/>
      <c r="F59" s="306"/>
      <c r="G59" s="306"/>
      <c r="H59" s="306"/>
      <c r="I59" s="306"/>
      <c r="J59" s="306"/>
      <c r="K59" s="306"/>
      <c r="L59" s="306"/>
      <c r="M59" s="306"/>
      <c r="N59" s="306"/>
      <c r="O59" s="306"/>
    </row>
    <row r="60" spans="3:15" s="8" customFormat="1" ht="11.25" customHeight="1">
      <c r="C60" s="153"/>
      <c r="D60" s="129"/>
      <c r="E60" s="129"/>
      <c r="F60" s="129"/>
      <c r="G60" s="129"/>
      <c r="H60" s="129"/>
      <c r="I60" s="129"/>
      <c r="J60" s="129"/>
      <c r="K60" s="129"/>
      <c r="L60" s="129"/>
      <c r="M60" s="139"/>
      <c r="N60" s="40"/>
      <c r="O60" s="40"/>
    </row>
    <row r="61" spans="3:15" s="8" customFormat="1" ht="30" customHeight="1">
      <c r="C61" s="7"/>
      <c r="D61" s="129"/>
      <c r="E61" s="129"/>
      <c r="F61" s="129"/>
      <c r="G61" s="129"/>
      <c r="H61" s="129"/>
      <c r="I61" s="129"/>
      <c r="J61" s="129"/>
      <c r="K61" s="129"/>
      <c r="L61" s="129"/>
      <c r="M61" s="139"/>
      <c r="N61" s="40"/>
      <c r="O61" s="40"/>
    </row>
    <row r="62" spans="3:15" s="8" customFormat="1" ht="35.1" customHeight="1">
      <c r="C62" s="7"/>
      <c r="D62" s="129"/>
      <c r="E62" s="129"/>
      <c r="F62" s="129"/>
      <c r="G62" s="129"/>
      <c r="H62" s="129"/>
      <c r="I62" s="129"/>
      <c r="J62" s="129"/>
      <c r="K62" s="129"/>
      <c r="L62" s="129"/>
      <c r="M62" s="139"/>
      <c r="N62" s="40"/>
      <c r="O62" s="40"/>
    </row>
    <row r="63" spans="3:15" s="8" customFormat="1" ht="35.1" customHeight="1">
      <c r="C63" s="7"/>
      <c r="D63" s="129"/>
      <c r="E63" s="129"/>
      <c r="F63" s="129"/>
      <c r="G63" s="129"/>
      <c r="H63" s="129"/>
      <c r="I63" s="129"/>
      <c r="J63" s="129"/>
      <c r="K63" s="129"/>
      <c r="L63" s="129"/>
      <c r="M63" s="139"/>
      <c r="N63" s="40"/>
      <c r="O63" s="40"/>
    </row>
    <row r="64" spans="3:15" s="8" customFormat="1" ht="35.1" customHeight="1">
      <c r="C64" s="7"/>
      <c r="D64" s="129"/>
      <c r="E64" s="129"/>
      <c r="F64" s="129"/>
      <c r="G64" s="129"/>
      <c r="H64" s="129"/>
      <c r="I64" s="129"/>
      <c r="J64" s="129"/>
      <c r="K64" s="129"/>
      <c r="L64" s="129"/>
      <c r="M64" s="139"/>
      <c r="N64" s="40"/>
      <c r="O64" s="40"/>
    </row>
    <row r="65" ht="35.1" customHeight="1"/>
    <row r="66" ht="35.1" customHeight="1"/>
    <row r="67" ht="35.1" customHeight="1"/>
    <row r="68" ht="35.1" customHeight="1"/>
    <row r="69" ht="35.1" customHeight="1"/>
    <row r="70" ht="35.1" customHeight="1"/>
    <row r="71" ht="32.25" customHeight="1"/>
    <row r="72" ht="32.25" customHeight="1"/>
    <row r="73" ht="32.25" customHeight="1"/>
    <row r="74" ht="27" customHeight="1"/>
    <row r="76" ht="11.25" customHeight="1"/>
    <row r="77" ht="30" customHeight="1"/>
    <row r="78" ht="35.1" customHeight="1"/>
    <row r="79" ht="35.1" customHeight="1"/>
    <row r="80" ht="35.1" customHeight="1"/>
    <row r="81" ht="35.1" customHeight="1"/>
    <row r="82" ht="35.1" customHeight="1"/>
    <row r="83" ht="35.1" customHeight="1"/>
    <row r="84" ht="35.1" customHeight="1"/>
    <row r="85" ht="35.1" customHeight="1"/>
    <row r="86" ht="32.25" customHeight="1"/>
    <row r="87" ht="32.25" customHeight="1"/>
    <row r="88" ht="32.25" customHeight="1"/>
    <row r="89" ht="27" customHeight="1"/>
    <row r="91" ht="11.25" customHeight="1"/>
    <row r="92" ht="30"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row r="108" ht="35.1" customHeight="1"/>
    <row r="109" ht="35.1" customHeight="1"/>
    <row r="110" ht="35.1" customHeight="1"/>
    <row r="111" ht="35.1" customHeight="1"/>
    <row r="112" ht="35.1" customHeight="1"/>
    <row r="113" ht="35.1" customHeight="1"/>
    <row r="114" ht="32.25" customHeight="1"/>
    <row r="115" ht="32.25" customHeight="1"/>
    <row r="116" ht="32.25" customHeight="1"/>
    <row r="117" ht="27"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19.5" customHeight="1"/>
    <row r="130" ht="19.5" customHeight="1"/>
    <row r="131" ht="35.1" customHeight="1"/>
    <row r="132" ht="35.1" customHeight="1"/>
    <row r="133" ht="35.1" customHeight="1"/>
    <row r="134" ht="35.1" customHeight="1"/>
    <row r="135" ht="35.1" customHeight="1"/>
    <row r="136" ht="35.1" customHeight="1"/>
    <row r="137" ht="35.1" customHeight="1"/>
    <row r="138" ht="35.1" customHeight="1"/>
    <row r="139" ht="35.1" customHeight="1"/>
    <row r="140" ht="35.1" customHeight="1"/>
    <row r="141" ht="35.1" customHeight="1"/>
    <row r="142" ht="35.1" customHeight="1"/>
    <row r="143" ht="35.1" customHeight="1"/>
    <row r="144" ht="35.1" customHeight="1"/>
    <row r="145" ht="35.1" customHeight="1"/>
    <row r="146" ht="35.1" customHeight="1"/>
    <row r="151" ht="35.1" customHeight="1"/>
    <row r="152" ht="35.1" customHeight="1"/>
    <row r="153" ht="35.1" customHeight="1"/>
    <row r="154" ht="35.1" customHeight="1"/>
    <row r="155" ht="35.1" customHeight="1"/>
    <row r="156" ht="35.1" customHeight="1"/>
    <row r="157" ht="35.1" customHeight="1"/>
    <row r="158" ht="35.1" customHeight="1"/>
    <row r="159" ht="35.1" customHeight="1"/>
    <row r="160" ht="35.1" customHeight="1"/>
    <row r="161" ht="35.1" customHeight="1"/>
    <row r="162" ht="35.1" customHeight="1"/>
    <row r="167" ht="35.1" customHeight="1"/>
    <row r="168" ht="35.1" customHeight="1"/>
    <row r="169" ht="35.1" customHeight="1"/>
    <row r="170" ht="35.1" customHeight="1"/>
    <row r="171" ht="35.1" customHeight="1"/>
    <row r="172" ht="35.1" customHeight="1"/>
    <row r="173" ht="35.1" customHeight="1"/>
    <row r="174" ht="35.1" customHeight="1"/>
    <row r="175" ht="35.1" customHeight="1"/>
    <row r="176" ht="35.1" customHeight="1"/>
    <row r="177" ht="35.1" customHeight="1"/>
    <row r="178" ht="35.1" customHeight="1"/>
    <row r="179" ht="35.1" customHeight="1"/>
  </sheetData>
  <sheetProtection algorithmName="SHA-512" hashValue="4R1YAt+PDzMbh/se4qAo9zJ0MOemlJJnOuv6zOwgVJS9YBE53ChrQrJsbbeQPKMj6rN2YXBT8EOTnklXJm1vzw==" saltValue="bPzUtNwIqySVWD9sG6Cwaw==" spinCount="100000" sheet="1" objects="1" scenarios="1" formatRows="0"/>
  <mergeCells count="101">
    <mergeCell ref="C57:L57"/>
    <mergeCell ref="C58:O59"/>
    <mergeCell ref="L54:L56"/>
    <mergeCell ref="M54:M56"/>
    <mergeCell ref="N54:N56"/>
    <mergeCell ref="O54:O56"/>
    <mergeCell ref="D55:I55"/>
    <mergeCell ref="D56:I56"/>
    <mergeCell ref="D51:I51"/>
    <mergeCell ref="D52:I52"/>
    <mergeCell ref="D53:I53"/>
    <mergeCell ref="C54:C56"/>
    <mergeCell ref="D54:I54"/>
    <mergeCell ref="K54:K56"/>
    <mergeCell ref="C50:C53"/>
    <mergeCell ref="D50:I50"/>
    <mergeCell ref="K50:K53"/>
    <mergeCell ref="L50:L53"/>
    <mergeCell ref="M50:M53"/>
    <mergeCell ref="N50:N53"/>
    <mergeCell ref="O50:O53"/>
    <mergeCell ref="C48:C49"/>
    <mergeCell ref="D48:I48"/>
    <mergeCell ref="K48:K49"/>
    <mergeCell ref="L48:L49"/>
    <mergeCell ref="M48:M49"/>
    <mergeCell ref="M39:M40"/>
    <mergeCell ref="K33:K38"/>
    <mergeCell ref="L33:L38"/>
    <mergeCell ref="M33:M38"/>
    <mergeCell ref="C41:L41"/>
    <mergeCell ref="O39:O40"/>
    <mergeCell ref="D40:I40"/>
    <mergeCell ref="N48:N49"/>
    <mergeCell ref="O48:O49"/>
    <mergeCell ref="D49:I49"/>
    <mergeCell ref="C42:O43"/>
    <mergeCell ref="N39:N40"/>
    <mergeCell ref="D47:I47"/>
    <mergeCell ref="O20:O23"/>
    <mergeCell ref="D21:I21"/>
    <mergeCell ref="N33:N38"/>
    <mergeCell ref="O33:O38"/>
    <mergeCell ref="D34:I34"/>
    <mergeCell ref="D35:I35"/>
    <mergeCell ref="D36:I36"/>
    <mergeCell ref="D37:I37"/>
    <mergeCell ref="D38:I38"/>
    <mergeCell ref="D32:I32"/>
    <mergeCell ref="C24:L24"/>
    <mergeCell ref="C25:O26"/>
    <mergeCell ref="D30:I30"/>
    <mergeCell ref="C31:C32"/>
    <mergeCell ref="D31:I31"/>
    <mergeCell ref="K31:K32"/>
    <mergeCell ref="L31:L32"/>
    <mergeCell ref="M31:M32"/>
    <mergeCell ref="N31:N32"/>
    <mergeCell ref="O31:O32"/>
    <mergeCell ref="C39:C40"/>
    <mergeCell ref="C33:C38"/>
    <mergeCell ref="D33:I33"/>
    <mergeCell ref="D18:I18"/>
    <mergeCell ref="D19:I19"/>
    <mergeCell ref="C20:C23"/>
    <mergeCell ref="D20:I20"/>
    <mergeCell ref="K20:K23"/>
    <mergeCell ref="C8:C19"/>
    <mergeCell ref="D39:I39"/>
    <mergeCell ref="K39:K40"/>
    <mergeCell ref="L39:L40"/>
    <mergeCell ref="L20:L23"/>
    <mergeCell ref="O8:O19"/>
    <mergeCell ref="D9:I9"/>
    <mergeCell ref="D10:I10"/>
    <mergeCell ref="D11:I11"/>
    <mergeCell ref="D12:I12"/>
    <mergeCell ref="D13:I13"/>
    <mergeCell ref="D14:I14"/>
    <mergeCell ref="D15:I15"/>
    <mergeCell ref="D16:I16"/>
    <mergeCell ref="D17:I17"/>
    <mergeCell ref="D8:I8"/>
    <mergeCell ref="K8:K19"/>
    <mergeCell ref="L8:L19"/>
    <mergeCell ref="M8:M19"/>
    <mergeCell ref="N8:N19"/>
    <mergeCell ref="M20:M23"/>
    <mergeCell ref="N20:N23"/>
    <mergeCell ref="D22:I22"/>
    <mergeCell ref="D23:I23"/>
    <mergeCell ref="D4:I4"/>
    <mergeCell ref="C5:C7"/>
    <mergeCell ref="D5:I5"/>
    <mergeCell ref="K5:K7"/>
    <mergeCell ref="L5:L7"/>
    <mergeCell ref="M5:M7"/>
    <mergeCell ref="N5:N7"/>
    <mergeCell ref="O5:O7"/>
    <mergeCell ref="D6:I6"/>
    <mergeCell ref="D7:I7"/>
  </mergeCells>
  <phoneticPr fontId="9" type="noConversion"/>
  <dataValidations count="1">
    <dataValidation type="list" allowBlank="1" showInputMessage="1" showErrorMessage="1" sqref="J5:J23 J31:J40 J48:J56" xr:uid="{6766EF80-ACA8-4E91-BDCA-3E3831FB2218}">
      <formula1>是否</formula1>
    </dataValidation>
  </dataValidations>
  <printOptions horizontalCentered="1"/>
  <pageMargins left="0.19685039370078741" right="0.19685039370078741" top="0.19685039370078741" bottom="0.19685039370078741" header="0.19685039370078741" footer="0.19685039370078741"/>
  <pageSetup paperSize="9" scale="70" fitToWidth="0" fitToHeight="0" orientation="landscape" horizontalDpi="300" verticalDpi="300" r:id="rId1"/>
  <headerFooter alignWithMargins="0"/>
  <rowBreaks count="2" manualBreakCount="2">
    <brk id="27" max="15" man="1"/>
    <brk id="44"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318A-8ED9-47A2-A068-26C8777F5F37}">
  <dimension ref="B1:P165"/>
  <sheetViews>
    <sheetView view="pageBreakPreview" topLeftCell="A18" zoomScale="84" zoomScaleNormal="100" zoomScaleSheetLayoutView="84" workbookViewId="0">
      <selection activeCell="K28" sqref="K28:K39"/>
    </sheetView>
  </sheetViews>
  <sheetFormatPr defaultColWidth="9.84375" defaultRowHeight="14.25"/>
  <cols>
    <col min="1" max="1" width="1.9921875" style="7" customWidth="1"/>
    <col min="2" max="2" width="3.85546875" style="7" customWidth="1"/>
    <col min="3" max="3" width="11.57421875" style="7" customWidth="1"/>
    <col min="4" max="9" width="11.57421875" style="129" customWidth="1"/>
    <col min="10" max="10" width="9.3125" style="129" customWidth="1"/>
    <col min="11" max="11" width="66.125" style="129" customWidth="1"/>
    <col min="12" max="12" width="22.484375" style="129" customWidth="1"/>
    <col min="13" max="13" width="7.18359375" style="139" customWidth="1"/>
    <col min="14" max="15" width="7.18359375" style="40" customWidth="1"/>
    <col min="16" max="16" width="3.05859375" style="7" customWidth="1"/>
    <col min="17" max="17" width="9.84375" style="7" customWidth="1"/>
    <col min="18" max="16384" width="9.84375" style="7"/>
  </cols>
  <sheetData>
    <row r="1" spans="2:16" s="8" customFormat="1" ht="20.25">
      <c r="B1" s="45" t="s">
        <v>359</v>
      </c>
      <c r="C1" s="7"/>
      <c r="D1" s="129"/>
      <c r="E1" s="129"/>
      <c r="F1" s="129"/>
      <c r="G1" s="129"/>
      <c r="H1" s="129"/>
      <c r="I1" s="129"/>
      <c r="J1" s="129"/>
      <c r="K1" s="129"/>
      <c r="L1" s="129"/>
      <c r="M1" s="139"/>
      <c r="N1" s="40"/>
      <c r="O1" s="40"/>
      <c r="P1" s="47"/>
    </row>
    <row r="2" spans="2:16" s="8" customFormat="1" ht="20.25">
      <c r="B2" s="87" t="s">
        <v>360</v>
      </c>
      <c r="C2" s="153"/>
      <c r="D2" s="23"/>
      <c r="E2" s="23"/>
      <c r="F2" s="23"/>
      <c r="G2" s="23"/>
      <c r="H2" s="23"/>
      <c r="I2" s="23"/>
      <c r="J2" s="23"/>
      <c r="K2" s="23"/>
      <c r="L2" s="23"/>
      <c r="M2" s="154"/>
      <c r="N2" s="155"/>
      <c r="O2" s="155"/>
      <c r="P2" s="7"/>
    </row>
    <row r="3" spans="2:16" s="8" customFormat="1" ht="11.25" customHeight="1">
      <c r="B3" s="7"/>
      <c r="C3" s="153"/>
      <c r="D3" s="23"/>
      <c r="E3" s="23"/>
      <c r="F3" s="23"/>
      <c r="G3" s="23"/>
      <c r="H3" s="23"/>
      <c r="I3" s="23"/>
      <c r="J3" s="23"/>
      <c r="K3" s="23"/>
      <c r="L3" s="23"/>
      <c r="M3" s="154"/>
      <c r="N3" s="155"/>
      <c r="O3" s="155"/>
      <c r="P3" s="7"/>
    </row>
    <row r="4" spans="2:16" s="8" customFormat="1" ht="30" customHeight="1">
      <c r="B4" s="7"/>
      <c r="C4" s="133" t="s">
        <v>318</v>
      </c>
      <c r="D4" s="296" t="s">
        <v>319</v>
      </c>
      <c r="E4" s="296"/>
      <c r="F4" s="296"/>
      <c r="G4" s="296"/>
      <c r="H4" s="296"/>
      <c r="I4" s="296"/>
      <c r="J4" s="133" t="s">
        <v>320</v>
      </c>
      <c r="K4" s="133" t="s">
        <v>321</v>
      </c>
      <c r="L4" s="133" t="s">
        <v>322</v>
      </c>
      <c r="M4" s="140" t="s">
        <v>323</v>
      </c>
      <c r="N4" s="133" t="s">
        <v>324</v>
      </c>
      <c r="O4" s="133" t="s">
        <v>325</v>
      </c>
      <c r="P4" s="7"/>
    </row>
    <row r="5" spans="2:16" s="8" customFormat="1" ht="84.6" customHeight="1">
      <c r="B5" s="7"/>
      <c r="C5" s="144" t="s">
        <v>326</v>
      </c>
      <c r="D5" s="214" t="s">
        <v>616</v>
      </c>
      <c r="E5" s="214"/>
      <c r="F5" s="214"/>
      <c r="G5" s="214"/>
      <c r="H5" s="214"/>
      <c r="I5" s="214"/>
      <c r="J5" s="167"/>
      <c r="K5" s="171"/>
      <c r="L5" s="171"/>
      <c r="M5" s="156">
        <v>0.4</v>
      </c>
      <c r="N5" s="173"/>
      <c r="O5" s="157"/>
      <c r="P5" s="7"/>
    </row>
    <row r="6" spans="2:16" s="8" customFormat="1" ht="84.6" customHeight="1">
      <c r="B6" s="7"/>
      <c r="C6" s="158" t="s">
        <v>327</v>
      </c>
      <c r="D6" s="214" t="s">
        <v>617</v>
      </c>
      <c r="E6" s="214"/>
      <c r="F6" s="214"/>
      <c r="G6" s="214"/>
      <c r="H6" s="214"/>
      <c r="I6" s="214"/>
      <c r="J6" s="167"/>
      <c r="K6" s="171"/>
      <c r="L6" s="171"/>
      <c r="M6" s="159">
        <v>1.2</v>
      </c>
      <c r="N6" s="178"/>
      <c r="O6" s="160"/>
      <c r="P6" s="7"/>
    </row>
    <row r="7" spans="2:16" s="8" customFormat="1" ht="84.6" customHeight="1">
      <c r="B7" s="7"/>
      <c r="C7" s="303" t="s">
        <v>328</v>
      </c>
      <c r="D7" s="214" t="s">
        <v>618</v>
      </c>
      <c r="E7" s="214"/>
      <c r="F7" s="214"/>
      <c r="G7" s="214"/>
      <c r="H7" s="214"/>
      <c r="I7" s="214"/>
      <c r="J7" s="167"/>
      <c r="K7" s="312"/>
      <c r="L7" s="312"/>
      <c r="M7" s="319">
        <v>0.4</v>
      </c>
      <c r="N7" s="262"/>
      <c r="O7" s="317"/>
      <c r="P7" s="7"/>
    </row>
    <row r="8" spans="2:16" s="8" customFormat="1" ht="84.6" customHeight="1">
      <c r="B8" s="7"/>
      <c r="C8" s="303"/>
      <c r="D8" s="214" t="s">
        <v>619</v>
      </c>
      <c r="E8" s="214"/>
      <c r="F8" s="214"/>
      <c r="G8" s="214"/>
      <c r="H8" s="214"/>
      <c r="I8" s="214"/>
      <c r="J8" s="167"/>
      <c r="K8" s="312"/>
      <c r="L8" s="312"/>
      <c r="M8" s="319"/>
      <c r="N8" s="262"/>
      <c r="O8" s="317"/>
      <c r="P8" s="7"/>
    </row>
    <row r="9" spans="2:16" s="8" customFormat="1" ht="32.25" customHeight="1">
      <c r="B9" s="7"/>
      <c r="C9" s="209" t="s">
        <v>72</v>
      </c>
      <c r="D9" s="209"/>
      <c r="E9" s="209"/>
      <c r="F9" s="209"/>
      <c r="G9" s="209"/>
      <c r="H9" s="209"/>
      <c r="I9" s="209"/>
      <c r="J9" s="209"/>
      <c r="K9" s="209"/>
      <c r="L9" s="209"/>
      <c r="M9" s="151">
        <f>SUM(M5:M7)</f>
        <v>2</v>
      </c>
      <c r="N9" s="85">
        <f>SUM(N5:N8)</f>
        <v>0</v>
      </c>
      <c r="O9" s="152"/>
      <c r="P9" s="7"/>
    </row>
    <row r="10" spans="2:16" s="8" customFormat="1" ht="27" customHeight="1">
      <c r="B10" s="7"/>
      <c r="C10" s="306" t="s">
        <v>329</v>
      </c>
      <c r="D10" s="306"/>
      <c r="E10" s="306"/>
      <c r="F10" s="306"/>
      <c r="G10" s="306"/>
      <c r="H10" s="306"/>
      <c r="I10" s="306"/>
      <c r="J10" s="306"/>
      <c r="K10" s="306"/>
      <c r="L10" s="306"/>
      <c r="M10" s="306"/>
      <c r="N10" s="306"/>
      <c r="O10" s="306"/>
      <c r="P10" s="7"/>
    </row>
    <row r="11" spans="2:16" s="8" customFormat="1" ht="19.5" customHeight="1">
      <c r="B11" s="7"/>
      <c r="C11" s="306"/>
      <c r="D11" s="306"/>
      <c r="E11" s="306"/>
      <c r="F11" s="306"/>
      <c r="G11" s="306"/>
      <c r="H11" s="306"/>
      <c r="I11" s="306"/>
      <c r="J11" s="306"/>
      <c r="K11" s="306"/>
      <c r="L11" s="306"/>
      <c r="M11" s="306"/>
      <c r="N11" s="306"/>
      <c r="O11" s="306"/>
      <c r="P11" s="7"/>
    </row>
    <row r="12" spans="2:16" s="8" customFormat="1" ht="30" customHeight="1">
      <c r="B12" s="7"/>
      <c r="C12" s="153"/>
      <c r="D12" s="129"/>
      <c r="E12" s="129"/>
      <c r="F12" s="129"/>
      <c r="G12" s="129"/>
      <c r="H12" s="129"/>
      <c r="I12" s="129"/>
      <c r="J12" s="129"/>
      <c r="K12" s="129"/>
      <c r="L12" s="129"/>
      <c r="M12" s="139"/>
      <c r="N12" s="40"/>
      <c r="O12" s="40"/>
      <c r="P12" s="7"/>
    </row>
    <row r="13" spans="2:16" s="8" customFormat="1" ht="35.1" customHeight="1">
      <c r="B13" s="87" t="s">
        <v>361</v>
      </c>
      <c r="C13" s="153"/>
      <c r="D13" s="23"/>
      <c r="E13" s="23"/>
      <c r="F13" s="23"/>
      <c r="G13" s="23"/>
      <c r="H13" s="23"/>
      <c r="I13" s="23"/>
      <c r="J13" s="23"/>
      <c r="K13" s="23"/>
      <c r="L13" s="23"/>
      <c r="M13" s="154"/>
      <c r="N13" s="155"/>
      <c r="O13" s="155"/>
      <c r="P13" s="7"/>
    </row>
    <row r="14" spans="2:16" s="8" customFormat="1" ht="19.5" customHeight="1">
      <c r="B14" s="7"/>
      <c r="C14" s="153"/>
      <c r="D14" s="23"/>
      <c r="E14" s="23"/>
      <c r="F14" s="23"/>
      <c r="G14" s="23"/>
      <c r="H14" s="23"/>
      <c r="I14" s="23"/>
      <c r="J14" s="23"/>
      <c r="K14" s="23"/>
      <c r="L14" s="23"/>
      <c r="M14" s="154"/>
      <c r="N14" s="155"/>
      <c r="O14" s="155"/>
      <c r="P14" s="7"/>
    </row>
    <row r="15" spans="2:16" s="8" customFormat="1" ht="35.1" customHeight="1">
      <c r="B15" s="7"/>
      <c r="C15" s="133" t="s">
        <v>318</v>
      </c>
      <c r="D15" s="296" t="s">
        <v>319</v>
      </c>
      <c r="E15" s="296"/>
      <c r="F15" s="296"/>
      <c r="G15" s="296"/>
      <c r="H15" s="296"/>
      <c r="I15" s="296"/>
      <c r="J15" s="133" t="s">
        <v>320</v>
      </c>
      <c r="K15" s="133" t="s">
        <v>321</v>
      </c>
      <c r="L15" s="133" t="s">
        <v>322</v>
      </c>
      <c r="M15" s="140" t="s">
        <v>323</v>
      </c>
      <c r="N15" s="133" t="s">
        <v>324</v>
      </c>
      <c r="O15" s="133" t="s">
        <v>325</v>
      </c>
      <c r="P15" s="7"/>
    </row>
    <row r="16" spans="2:16" s="8" customFormat="1" ht="84.6" customHeight="1">
      <c r="B16" s="7"/>
      <c r="C16" s="144" t="s">
        <v>326</v>
      </c>
      <c r="D16" s="214" t="s">
        <v>620</v>
      </c>
      <c r="E16" s="214"/>
      <c r="F16" s="214"/>
      <c r="G16" s="214"/>
      <c r="H16" s="214"/>
      <c r="I16" s="214"/>
      <c r="J16" s="167"/>
      <c r="K16" s="171"/>
      <c r="L16" s="171"/>
      <c r="M16" s="156">
        <v>0.4</v>
      </c>
      <c r="N16" s="173"/>
      <c r="O16" s="157"/>
      <c r="P16" s="7"/>
    </row>
    <row r="17" spans="2:15" s="8" customFormat="1" ht="84.6" customHeight="1">
      <c r="B17" s="7"/>
      <c r="C17" s="158" t="s">
        <v>327</v>
      </c>
      <c r="D17" s="214" t="s">
        <v>621</v>
      </c>
      <c r="E17" s="214"/>
      <c r="F17" s="214"/>
      <c r="G17" s="214"/>
      <c r="H17" s="214"/>
      <c r="I17" s="214"/>
      <c r="J17" s="167"/>
      <c r="K17" s="171"/>
      <c r="L17" s="171"/>
      <c r="M17" s="159">
        <v>1.2</v>
      </c>
      <c r="N17" s="178"/>
      <c r="O17" s="160"/>
    </row>
    <row r="18" spans="2:15" s="8" customFormat="1" ht="84.6" customHeight="1">
      <c r="B18" s="7"/>
      <c r="C18" s="303" t="s">
        <v>328</v>
      </c>
      <c r="D18" s="214" t="s">
        <v>622</v>
      </c>
      <c r="E18" s="214"/>
      <c r="F18" s="214"/>
      <c r="G18" s="214"/>
      <c r="H18" s="214"/>
      <c r="I18" s="214"/>
      <c r="J18" s="167"/>
      <c r="K18" s="318"/>
      <c r="L18" s="318"/>
      <c r="M18" s="319">
        <v>0.4</v>
      </c>
      <c r="N18" s="262"/>
      <c r="O18" s="317"/>
    </row>
    <row r="19" spans="2:15" s="8" customFormat="1" ht="84.6" customHeight="1">
      <c r="B19" s="7"/>
      <c r="C19" s="303"/>
      <c r="D19" s="214" t="s">
        <v>623</v>
      </c>
      <c r="E19" s="214"/>
      <c r="F19" s="214"/>
      <c r="G19" s="214"/>
      <c r="H19" s="214"/>
      <c r="I19" s="214"/>
      <c r="J19" s="167"/>
      <c r="K19" s="318"/>
      <c r="L19" s="318"/>
      <c r="M19" s="319"/>
      <c r="N19" s="262"/>
      <c r="O19" s="317"/>
    </row>
    <row r="20" spans="2:15" s="8" customFormat="1" ht="27" customHeight="1">
      <c r="B20" s="7"/>
      <c r="C20" s="209" t="s">
        <v>72</v>
      </c>
      <c r="D20" s="209"/>
      <c r="E20" s="209"/>
      <c r="F20" s="209"/>
      <c r="G20" s="209"/>
      <c r="H20" s="209"/>
      <c r="I20" s="209"/>
      <c r="J20" s="209"/>
      <c r="K20" s="209"/>
      <c r="L20" s="209"/>
      <c r="M20" s="151">
        <f>SUM(M16:M18)</f>
        <v>2</v>
      </c>
      <c r="N20" s="85">
        <f>SUM(N16:N19)</f>
        <v>0</v>
      </c>
      <c r="O20" s="152"/>
    </row>
    <row r="21" spans="2:15" s="8" customFormat="1">
      <c r="B21" s="7"/>
      <c r="C21" s="306" t="s">
        <v>329</v>
      </c>
      <c r="D21" s="306"/>
      <c r="E21" s="306"/>
      <c r="F21" s="306"/>
      <c r="G21" s="306"/>
      <c r="H21" s="306"/>
      <c r="I21" s="306"/>
      <c r="J21" s="306"/>
      <c r="K21" s="306"/>
      <c r="L21" s="306"/>
      <c r="M21" s="306"/>
      <c r="N21" s="306"/>
      <c r="O21" s="306"/>
    </row>
    <row r="22" spans="2:15" s="8" customFormat="1" ht="31.5" customHeight="1">
      <c r="B22" s="7"/>
      <c r="C22" s="306"/>
      <c r="D22" s="306"/>
      <c r="E22" s="306"/>
      <c r="F22" s="306"/>
      <c r="G22" s="306"/>
      <c r="H22" s="306"/>
      <c r="I22" s="306"/>
      <c r="J22" s="306"/>
      <c r="K22" s="306"/>
      <c r="L22" s="306"/>
      <c r="M22" s="306"/>
      <c r="N22" s="306"/>
      <c r="O22" s="306"/>
    </row>
    <row r="23" spans="2:15" s="8" customFormat="1" ht="30" customHeight="1">
      <c r="B23" s="7"/>
      <c r="C23" s="153"/>
      <c r="D23" s="129"/>
      <c r="E23" s="129"/>
      <c r="F23" s="129"/>
      <c r="G23" s="129"/>
      <c r="H23" s="129"/>
      <c r="I23" s="129"/>
      <c r="J23" s="129"/>
      <c r="K23" s="129"/>
      <c r="L23" s="129"/>
      <c r="M23" s="139"/>
      <c r="N23" s="40"/>
      <c r="O23" s="40"/>
    </row>
    <row r="24" spans="2:15" s="8" customFormat="1" ht="35.1" customHeight="1">
      <c r="B24" s="87" t="s">
        <v>624</v>
      </c>
      <c r="C24" s="153"/>
      <c r="D24" s="23"/>
      <c r="E24" s="23"/>
      <c r="F24" s="23"/>
      <c r="G24" s="23"/>
      <c r="H24" s="23"/>
      <c r="I24" s="23"/>
      <c r="J24" s="23"/>
      <c r="K24" s="23"/>
      <c r="L24" s="23"/>
      <c r="M24" s="154"/>
      <c r="N24" s="155"/>
      <c r="O24" s="155"/>
    </row>
    <row r="25" spans="2:15" s="8" customFormat="1" ht="19.5" customHeight="1">
      <c r="B25" s="7"/>
      <c r="C25" s="153"/>
      <c r="D25" s="23"/>
      <c r="E25" s="23"/>
      <c r="F25" s="23"/>
      <c r="G25" s="23"/>
      <c r="H25" s="23"/>
      <c r="I25" s="23"/>
      <c r="J25" s="23"/>
      <c r="K25" s="23"/>
      <c r="L25" s="23"/>
      <c r="M25" s="154"/>
      <c r="N25" s="155"/>
      <c r="O25" s="155"/>
    </row>
    <row r="26" spans="2:15" s="8" customFormat="1" ht="35.1" customHeight="1">
      <c r="B26" s="7"/>
      <c r="C26" s="133" t="s">
        <v>318</v>
      </c>
      <c r="D26" s="296" t="s">
        <v>319</v>
      </c>
      <c r="E26" s="296"/>
      <c r="F26" s="296"/>
      <c r="G26" s="296"/>
      <c r="H26" s="296"/>
      <c r="I26" s="296"/>
      <c r="J26" s="133" t="s">
        <v>320</v>
      </c>
      <c r="K26" s="133" t="s">
        <v>321</v>
      </c>
      <c r="L26" s="133" t="s">
        <v>322</v>
      </c>
      <c r="M26" s="140" t="s">
        <v>323</v>
      </c>
      <c r="N26" s="133" t="s">
        <v>324</v>
      </c>
      <c r="O26" s="133" t="s">
        <v>325</v>
      </c>
    </row>
    <row r="27" spans="2:15" s="8" customFormat="1" ht="54.6" customHeight="1">
      <c r="B27" s="7"/>
      <c r="C27" s="144" t="s">
        <v>326</v>
      </c>
      <c r="D27" s="214" t="s">
        <v>626</v>
      </c>
      <c r="E27" s="214"/>
      <c r="F27" s="214"/>
      <c r="G27" s="214"/>
      <c r="H27" s="214"/>
      <c r="I27" s="214"/>
      <c r="J27" s="167"/>
      <c r="K27" s="171"/>
      <c r="L27" s="171"/>
      <c r="M27" s="156">
        <v>0.4</v>
      </c>
      <c r="N27" s="173"/>
      <c r="O27" s="157"/>
    </row>
    <row r="28" spans="2:15" s="8" customFormat="1" ht="35.1" customHeight="1">
      <c r="B28" s="7"/>
      <c r="C28" s="301" t="s">
        <v>327</v>
      </c>
      <c r="D28" s="214" t="s">
        <v>625</v>
      </c>
      <c r="E28" s="214"/>
      <c r="F28" s="214" t="s">
        <v>362</v>
      </c>
      <c r="G28" s="214"/>
      <c r="H28" s="214"/>
      <c r="I28" s="214"/>
      <c r="J28" s="167"/>
      <c r="K28" s="310"/>
      <c r="L28" s="310"/>
      <c r="M28" s="319">
        <v>1.2</v>
      </c>
      <c r="N28" s="262"/>
      <c r="O28" s="317"/>
    </row>
    <row r="29" spans="2:15" s="8" customFormat="1" ht="35.1" customHeight="1">
      <c r="B29" s="7"/>
      <c r="C29" s="301"/>
      <c r="D29" s="214"/>
      <c r="E29" s="214"/>
      <c r="F29" s="214" t="s">
        <v>363</v>
      </c>
      <c r="G29" s="214"/>
      <c r="H29" s="214"/>
      <c r="I29" s="214"/>
      <c r="J29" s="167"/>
      <c r="K29" s="310"/>
      <c r="L29" s="310"/>
      <c r="M29" s="319"/>
      <c r="N29" s="262"/>
      <c r="O29" s="317"/>
    </row>
    <row r="30" spans="2:15" s="8" customFormat="1" ht="35.1" customHeight="1">
      <c r="B30" s="7"/>
      <c r="C30" s="301"/>
      <c r="D30" s="214"/>
      <c r="E30" s="214"/>
      <c r="F30" s="214" t="s">
        <v>364</v>
      </c>
      <c r="G30" s="214"/>
      <c r="H30" s="214"/>
      <c r="I30" s="214"/>
      <c r="J30" s="167"/>
      <c r="K30" s="310"/>
      <c r="L30" s="310"/>
      <c r="M30" s="319"/>
      <c r="N30" s="262"/>
      <c r="O30" s="317"/>
    </row>
    <row r="31" spans="2:15" s="8" customFormat="1" ht="35.1" customHeight="1">
      <c r="B31" s="7"/>
      <c r="C31" s="301"/>
      <c r="D31" s="214"/>
      <c r="E31" s="214"/>
      <c r="F31" s="214" t="s">
        <v>365</v>
      </c>
      <c r="G31" s="214"/>
      <c r="H31" s="214"/>
      <c r="I31" s="214"/>
      <c r="J31" s="167"/>
      <c r="K31" s="310"/>
      <c r="L31" s="310"/>
      <c r="M31" s="319"/>
      <c r="N31" s="262"/>
      <c r="O31" s="317"/>
    </row>
    <row r="32" spans="2:15" s="8" customFormat="1" ht="35.1" customHeight="1">
      <c r="B32" s="7"/>
      <c r="C32" s="301"/>
      <c r="D32" s="214"/>
      <c r="E32" s="214"/>
      <c r="F32" s="214" t="s">
        <v>366</v>
      </c>
      <c r="G32" s="214"/>
      <c r="H32" s="214"/>
      <c r="I32" s="214"/>
      <c r="J32" s="167"/>
      <c r="K32" s="310"/>
      <c r="L32" s="310"/>
      <c r="M32" s="319"/>
      <c r="N32" s="262"/>
      <c r="O32" s="317"/>
    </row>
    <row r="33" spans="3:15" s="8" customFormat="1" ht="35.1" customHeight="1">
      <c r="C33" s="301"/>
      <c r="D33" s="214"/>
      <c r="E33" s="214"/>
      <c r="F33" s="214" t="s">
        <v>367</v>
      </c>
      <c r="G33" s="214"/>
      <c r="H33" s="214"/>
      <c r="I33" s="214"/>
      <c r="J33" s="167"/>
      <c r="K33" s="310"/>
      <c r="L33" s="310"/>
      <c r="M33" s="319"/>
      <c r="N33" s="262"/>
      <c r="O33" s="317"/>
    </row>
    <row r="34" spans="3:15" s="8" customFormat="1" ht="35.1" customHeight="1">
      <c r="C34" s="301"/>
      <c r="D34" s="214"/>
      <c r="E34" s="214"/>
      <c r="F34" s="214" t="s">
        <v>368</v>
      </c>
      <c r="G34" s="214"/>
      <c r="H34" s="214"/>
      <c r="I34" s="214"/>
      <c r="J34" s="167"/>
      <c r="K34" s="310"/>
      <c r="L34" s="310"/>
      <c r="M34" s="319"/>
      <c r="N34" s="262"/>
      <c r="O34" s="317"/>
    </row>
    <row r="35" spans="3:15" s="8" customFormat="1" ht="35.1" customHeight="1">
      <c r="C35" s="301"/>
      <c r="D35" s="214"/>
      <c r="E35" s="214"/>
      <c r="F35" s="214" t="s">
        <v>369</v>
      </c>
      <c r="G35" s="214"/>
      <c r="H35" s="214"/>
      <c r="I35" s="214"/>
      <c r="J35" s="167"/>
      <c r="K35" s="310"/>
      <c r="L35" s="310"/>
      <c r="M35" s="319"/>
      <c r="N35" s="262"/>
      <c r="O35" s="317"/>
    </row>
    <row r="36" spans="3:15" s="8" customFormat="1" ht="35.1" customHeight="1">
      <c r="C36" s="301"/>
      <c r="D36" s="214"/>
      <c r="E36" s="214"/>
      <c r="F36" s="214" t="s">
        <v>370</v>
      </c>
      <c r="G36" s="214"/>
      <c r="H36" s="214"/>
      <c r="I36" s="214"/>
      <c r="J36" s="167"/>
      <c r="K36" s="310"/>
      <c r="L36" s="310"/>
      <c r="M36" s="319"/>
      <c r="N36" s="262"/>
      <c r="O36" s="317"/>
    </row>
    <row r="37" spans="3:15" s="8" customFormat="1" ht="35.1" customHeight="1">
      <c r="C37" s="301"/>
      <c r="D37" s="214" t="s">
        <v>627</v>
      </c>
      <c r="E37" s="214"/>
      <c r="F37" s="214" t="s">
        <v>371</v>
      </c>
      <c r="G37" s="214"/>
      <c r="H37" s="214"/>
      <c r="I37" s="214"/>
      <c r="J37" s="167"/>
      <c r="K37" s="310"/>
      <c r="L37" s="310"/>
      <c r="M37" s="319"/>
      <c r="N37" s="262"/>
      <c r="O37" s="317"/>
    </row>
    <row r="38" spans="3:15" s="8" customFormat="1" ht="35.1" customHeight="1">
      <c r="C38" s="301"/>
      <c r="D38" s="214"/>
      <c r="E38" s="214"/>
      <c r="F38" s="214" t="s">
        <v>372</v>
      </c>
      <c r="G38" s="214"/>
      <c r="H38" s="214"/>
      <c r="I38" s="214"/>
      <c r="J38" s="167"/>
      <c r="K38" s="310"/>
      <c r="L38" s="310"/>
      <c r="M38" s="319"/>
      <c r="N38" s="262"/>
      <c r="O38" s="317"/>
    </row>
    <row r="39" spans="3:15" s="8" customFormat="1" ht="35.1" customHeight="1">
      <c r="C39" s="301"/>
      <c r="D39" s="214"/>
      <c r="E39" s="214"/>
      <c r="F39" s="214" t="s">
        <v>370</v>
      </c>
      <c r="G39" s="214"/>
      <c r="H39" s="214"/>
      <c r="I39" s="214"/>
      <c r="J39" s="167"/>
      <c r="K39" s="310"/>
      <c r="L39" s="310"/>
      <c r="M39" s="319"/>
      <c r="N39" s="262"/>
      <c r="O39" s="317"/>
    </row>
    <row r="40" spans="3:15" s="8" customFormat="1" ht="46.5" customHeight="1">
      <c r="C40" s="303" t="s">
        <v>328</v>
      </c>
      <c r="D40" s="214" t="s">
        <v>628</v>
      </c>
      <c r="E40" s="214"/>
      <c r="F40" s="214"/>
      <c r="G40" s="214"/>
      <c r="H40" s="214"/>
      <c r="I40" s="214"/>
      <c r="J40" s="167"/>
      <c r="K40" s="310"/>
      <c r="L40" s="310"/>
      <c r="M40" s="319">
        <v>0.4</v>
      </c>
      <c r="N40" s="262"/>
      <c r="O40" s="317"/>
    </row>
    <row r="41" spans="3:15" s="8" customFormat="1" ht="46.5" customHeight="1">
      <c r="C41" s="303"/>
      <c r="D41" s="214" t="s">
        <v>629</v>
      </c>
      <c r="E41" s="214"/>
      <c r="F41" s="214"/>
      <c r="G41" s="214"/>
      <c r="H41" s="214"/>
      <c r="I41" s="214"/>
      <c r="J41" s="167"/>
      <c r="K41" s="310"/>
      <c r="L41" s="310"/>
      <c r="M41" s="319"/>
      <c r="N41" s="262"/>
      <c r="O41" s="317"/>
    </row>
    <row r="42" spans="3:15" s="8" customFormat="1" ht="46.5" customHeight="1">
      <c r="C42" s="303"/>
      <c r="D42" s="214" t="s">
        <v>630</v>
      </c>
      <c r="E42" s="214"/>
      <c r="F42" s="214"/>
      <c r="G42" s="214"/>
      <c r="H42" s="214"/>
      <c r="I42" s="214"/>
      <c r="J42" s="167"/>
      <c r="K42" s="310"/>
      <c r="L42" s="310"/>
      <c r="M42" s="319"/>
      <c r="N42" s="262"/>
      <c r="O42" s="317"/>
    </row>
    <row r="43" spans="3:15" s="8" customFormat="1" ht="32.25" customHeight="1">
      <c r="C43" s="209" t="s">
        <v>72</v>
      </c>
      <c r="D43" s="209"/>
      <c r="E43" s="209"/>
      <c r="F43" s="209"/>
      <c r="G43" s="209"/>
      <c r="H43" s="209"/>
      <c r="I43" s="209"/>
      <c r="J43" s="209"/>
      <c r="K43" s="209"/>
      <c r="L43" s="209"/>
      <c r="M43" s="151">
        <f>SUM(M27:M40)</f>
        <v>2</v>
      </c>
      <c r="N43" s="85">
        <f>SUM(N27:N42)</f>
        <v>0</v>
      </c>
      <c r="O43" s="152"/>
    </row>
    <row r="44" spans="3:15" s="8" customFormat="1" ht="27" customHeight="1">
      <c r="C44" s="306" t="s">
        <v>329</v>
      </c>
      <c r="D44" s="306"/>
      <c r="E44" s="306"/>
      <c r="F44" s="306"/>
      <c r="G44" s="306"/>
      <c r="H44" s="306"/>
      <c r="I44" s="306"/>
      <c r="J44" s="306"/>
      <c r="K44" s="306"/>
      <c r="L44" s="306"/>
      <c r="M44" s="306"/>
      <c r="N44" s="306"/>
      <c r="O44" s="306"/>
    </row>
    <row r="45" spans="3:15" s="8" customFormat="1">
      <c r="C45" s="306"/>
      <c r="D45" s="306"/>
      <c r="E45" s="306"/>
      <c r="F45" s="306"/>
      <c r="G45" s="306"/>
      <c r="H45" s="306"/>
      <c r="I45" s="306"/>
      <c r="J45" s="306"/>
      <c r="K45" s="306"/>
      <c r="L45" s="306"/>
      <c r="M45" s="306"/>
      <c r="N45" s="306"/>
      <c r="O45" s="306"/>
    </row>
    <row r="46" spans="3:15" s="8" customFormat="1" ht="11.25" customHeight="1">
      <c r="C46" s="153"/>
      <c r="D46" s="129"/>
      <c r="E46" s="129"/>
      <c r="F46" s="129"/>
      <c r="G46" s="129"/>
      <c r="H46" s="129"/>
      <c r="I46" s="129"/>
      <c r="J46" s="129"/>
      <c r="K46" s="129"/>
      <c r="L46" s="129"/>
      <c r="M46" s="139"/>
      <c r="N46" s="40"/>
      <c r="O46" s="40"/>
    </row>
    <row r="47" spans="3:15" s="8" customFormat="1" ht="30" customHeight="1">
      <c r="C47" s="7"/>
      <c r="D47" s="129"/>
      <c r="E47" s="129"/>
      <c r="F47" s="129"/>
      <c r="G47" s="129"/>
      <c r="H47" s="129"/>
      <c r="I47" s="129"/>
      <c r="J47" s="129"/>
      <c r="K47" s="129"/>
      <c r="L47" s="129"/>
      <c r="M47" s="139"/>
      <c r="N47" s="40"/>
      <c r="O47" s="40"/>
    </row>
    <row r="48" spans="3:15" s="8" customFormat="1" ht="35.1" customHeight="1">
      <c r="C48" s="7"/>
      <c r="D48" s="129"/>
      <c r="E48" s="129"/>
      <c r="F48" s="129"/>
      <c r="G48" s="129"/>
      <c r="H48" s="129"/>
      <c r="I48" s="129"/>
      <c r="J48" s="129"/>
      <c r="K48" s="129"/>
      <c r="L48" s="129"/>
      <c r="M48" s="139"/>
      <c r="N48" s="40"/>
      <c r="O48" s="40"/>
    </row>
    <row r="49" ht="35.1" customHeight="1"/>
    <row r="50" ht="35.1" customHeight="1"/>
    <row r="51" ht="35.1" customHeight="1"/>
    <row r="52" ht="35.1" customHeight="1"/>
    <row r="53" ht="35.1" customHeight="1"/>
    <row r="54" ht="35.1" customHeight="1"/>
    <row r="55" ht="35.1" customHeight="1"/>
    <row r="56" ht="35.1" customHeight="1"/>
    <row r="57" ht="32.25" customHeight="1"/>
    <row r="58" ht="32.25" customHeight="1"/>
    <row r="59" ht="32.25" customHeight="1"/>
    <row r="60" ht="27" customHeight="1"/>
    <row r="62" ht="11.25" customHeight="1"/>
    <row r="63" ht="30" customHeight="1"/>
    <row r="64" ht="35.1" customHeight="1"/>
    <row r="65" ht="35.1" customHeight="1"/>
    <row r="66" ht="35.1" customHeight="1"/>
    <row r="67" ht="35.1" customHeight="1"/>
    <row r="68" ht="35.1" customHeight="1"/>
    <row r="69" ht="35.1" customHeight="1"/>
    <row r="70" ht="35.1" customHeight="1"/>
    <row r="71" ht="35.1" customHeight="1"/>
    <row r="72" ht="32.25" customHeight="1"/>
    <row r="73" ht="32.25" customHeight="1"/>
    <row r="74" ht="32.25" customHeight="1"/>
    <row r="75" ht="27" customHeight="1"/>
    <row r="77" ht="11.25" customHeight="1"/>
    <row r="78" ht="30" customHeight="1"/>
    <row r="79" ht="35.1" customHeight="1"/>
    <row r="80"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2.25" customHeight="1"/>
    <row r="101" ht="32.25" customHeight="1"/>
    <row r="102" ht="32.25" customHeight="1"/>
    <row r="103" ht="27" customHeight="1"/>
    <row r="106" ht="35.1" customHeight="1"/>
    <row r="107" ht="35.1" customHeight="1"/>
    <row r="108" ht="35.1" customHeight="1"/>
    <row r="109" ht="35.1" customHeight="1"/>
    <row r="110" ht="35.1" customHeight="1"/>
    <row r="111" ht="35.1" customHeight="1"/>
    <row r="112" ht="35.1" customHeight="1"/>
    <row r="113" ht="35.1" customHeight="1"/>
    <row r="114" ht="35.1" customHeight="1"/>
    <row r="115" ht="19.5" customHeight="1"/>
    <row r="116" ht="19.5" customHeight="1"/>
    <row r="117" ht="35.1" customHeight="1"/>
    <row r="118" ht="35.1" customHeight="1"/>
    <row r="119" ht="35.1"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35.1" customHeight="1"/>
    <row r="130" ht="35.1" customHeight="1"/>
    <row r="131" ht="35.1" customHeight="1"/>
    <row r="132" ht="35.1" customHeight="1"/>
    <row r="137" ht="35.1" customHeight="1"/>
    <row r="138" ht="35.1" customHeight="1"/>
    <row r="139" ht="35.1" customHeight="1"/>
    <row r="140" ht="35.1" customHeight="1"/>
    <row r="141" ht="35.1" customHeight="1"/>
    <row r="142" ht="35.1" customHeight="1"/>
    <row r="143" ht="35.1" customHeight="1"/>
    <row r="144" ht="35.1" customHeight="1"/>
    <row r="145" ht="35.1" customHeight="1"/>
    <row r="146" ht="35.1" customHeight="1"/>
    <row r="147" ht="35.1" customHeight="1"/>
    <row r="148" ht="35.1" customHeight="1"/>
    <row r="153" ht="35.1" customHeight="1"/>
    <row r="154" ht="35.1" customHeight="1"/>
    <row r="155" ht="35.1" customHeight="1"/>
    <row r="156" ht="35.1" customHeight="1"/>
    <row r="157" ht="35.1" customHeight="1"/>
    <row r="158" ht="35.1" customHeight="1"/>
    <row r="159" ht="35.1" customHeight="1"/>
    <row r="160" ht="35.1" customHeight="1"/>
    <row r="161" ht="35.1" customHeight="1"/>
    <row r="162" ht="35.1" customHeight="1"/>
    <row r="163" ht="35.1" customHeight="1"/>
    <row r="164" ht="35.1" customHeight="1"/>
    <row r="165" ht="35.1" customHeight="1"/>
  </sheetData>
  <sheetProtection algorithmName="SHA-512" hashValue="QbgoZpbFnPbIc6qbcLLD4FYNDTffOB+4/BzgedsSHEew841iV+I01PMCP11PItJF3c9n9FtZS60hBsX+QZQePw==" saltValue="EYMJpaWP9CTTcoctiMWwsw==" spinCount="100000" sheet="1" objects="1" scenarios="1" formatRows="0"/>
  <mergeCells count="59">
    <mergeCell ref="C43:L43"/>
    <mergeCell ref="C44:O45"/>
    <mergeCell ref="C40:C42"/>
    <mergeCell ref="D40:I40"/>
    <mergeCell ref="K40:K42"/>
    <mergeCell ref="L40:L42"/>
    <mergeCell ref="M40:M42"/>
    <mergeCell ref="N40:N42"/>
    <mergeCell ref="F35:I35"/>
    <mergeCell ref="F36:I36"/>
    <mergeCell ref="M28:M39"/>
    <mergeCell ref="O40:O42"/>
    <mergeCell ref="D41:I41"/>
    <mergeCell ref="D42:I42"/>
    <mergeCell ref="F30:I30"/>
    <mergeCell ref="F31:I31"/>
    <mergeCell ref="F32:I32"/>
    <mergeCell ref="F33:I33"/>
    <mergeCell ref="F34:I34"/>
    <mergeCell ref="D19:I19"/>
    <mergeCell ref="C20:L20"/>
    <mergeCell ref="C21:O22"/>
    <mergeCell ref="D26:I26"/>
    <mergeCell ref="C28:C39"/>
    <mergeCell ref="D28:E36"/>
    <mergeCell ref="F28:I28"/>
    <mergeCell ref="K28:K39"/>
    <mergeCell ref="L28:L39"/>
    <mergeCell ref="D37:E39"/>
    <mergeCell ref="F37:I37"/>
    <mergeCell ref="F38:I38"/>
    <mergeCell ref="F39:I39"/>
    <mergeCell ref="N28:N39"/>
    <mergeCell ref="O28:O39"/>
    <mergeCell ref="F29:I29"/>
    <mergeCell ref="M7:M8"/>
    <mergeCell ref="N7:N8"/>
    <mergeCell ref="O7:O8"/>
    <mergeCell ref="D8:I8"/>
    <mergeCell ref="D27:I27"/>
    <mergeCell ref="C10:O11"/>
    <mergeCell ref="D15:I15"/>
    <mergeCell ref="D16:I16"/>
    <mergeCell ref="D17:I17"/>
    <mergeCell ref="C18:C19"/>
    <mergeCell ref="D18:I18"/>
    <mergeCell ref="K18:K19"/>
    <mergeCell ref="L18:L19"/>
    <mergeCell ref="M18:M19"/>
    <mergeCell ref="N18:N19"/>
    <mergeCell ref="O18:O19"/>
    <mergeCell ref="C9:L9"/>
    <mergeCell ref="D4:I4"/>
    <mergeCell ref="D5:I5"/>
    <mergeCell ref="D6:I6"/>
    <mergeCell ref="C7:C8"/>
    <mergeCell ref="D7:I7"/>
    <mergeCell ref="K7:K8"/>
    <mergeCell ref="L7:L8"/>
  </mergeCells>
  <phoneticPr fontId="9" type="noConversion"/>
  <dataValidations count="1">
    <dataValidation type="list" allowBlank="1" showInputMessage="1" showErrorMessage="1" sqref="J5:J8 J16:J19 J27:J42" xr:uid="{5B8048EA-16DD-4F99-AC1A-0F475C80E747}">
      <formula1>是否</formula1>
    </dataValidation>
  </dataValidations>
  <printOptions horizontalCentered="1"/>
  <pageMargins left="0.19685039370078741" right="0.19685039370078741" top="0.19685039370078741" bottom="0.19685039370078741" header="0.19685039370078741" footer="0.19685039370078741"/>
  <pageSetup paperSize="9" scale="70" fitToWidth="0" fitToHeight="0" orientation="landscape" horizontalDpi="300" verticalDpi="300" r:id="rId1"/>
  <headerFooter alignWithMargins="0"/>
  <rowBreaks count="2" manualBreakCount="2">
    <brk id="12" max="15" man="1"/>
    <brk id="23"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0099-5E51-4696-8A18-8100006089CF}">
  <dimension ref="B1:K76"/>
  <sheetViews>
    <sheetView view="pageBreakPreview" topLeftCell="A75" zoomScale="80" zoomScaleNormal="100" zoomScaleSheetLayoutView="80" workbookViewId="0">
      <selection activeCell="G77" sqref="G77"/>
    </sheetView>
  </sheetViews>
  <sheetFormatPr defaultColWidth="9.84375" defaultRowHeight="14.25"/>
  <cols>
    <col min="1" max="1" width="1.9921875" style="5" customWidth="1"/>
    <col min="2" max="2" width="3.58984375" style="5" customWidth="1"/>
    <col min="3" max="3" width="11.57421875" style="5" customWidth="1"/>
    <col min="4" max="4" width="17.02734375" style="5" customWidth="1"/>
    <col min="5" max="5" width="49.76171875" style="5" customWidth="1"/>
    <col min="6" max="6" width="9.3125" style="5" customWidth="1"/>
    <col min="7" max="7" width="66.125" style="5" customWidth="1"/>
    <col min="8" max="8" width="22.484375" style="5" customWidth="1"/>
    <col min="9" max="10" width="7.18359375" style="5" customWidth="1"/>
    <col min="11" max="11" width="7.18359375" style="20" customWidth="1"/>
    <col min="12" max="12" width="2.79296875" style="5" customWidth="1"/>
    <col min="13" max="13" width="9.84375" style="5" customWidth="1"/>
    <col min="14" max="16384" width="9.84375" style="5"/>
  </cols>
  <sheetData>
    <row r="1" spans="2:11" s="7" customFormat="1" ht="20.25">
      <c r="B1" s="45" t="s">
        <v>373</v>
      </c>
      <c r="C1" s="45"/>
      <c r="G1" s="47"/>
      <c r="H1" s="40"/>
      <c r="K1" s="40"/>
    </row>
    <row r="2" spans="2:11" s="7" customFormat="1" ht="20.25">
      <c r="B2" s="87" t="s">
        <v>374</v>
      </c>
      <c r="D2" s="161"/>
      <c r="I2" s="40"/>
      <c r="J2" s="40"/>
      <c r="K2" s="40"/>
    </row>
    <row r="3" spans="2:11" s="7" customFormat="1" ht="30" customHeight="1">
      <c r="C3" s="133" t="s">
        <v>318</v>
      </c>
      <c r="D3" s="296" t="s">
        <v>319</v>
      </c>
      <c r="E3" s="296"/>
      <c r="F3" s="133" t="s">
        <v>320</v>
      </c>
      <c r="G3" s="133" t="s">
        <v>321</v>
      </c>
      <c r="H3" s="133" t="s">
        <v>322</v>
      </c>
      <c r="I3" s="133" t="s">
        <v>323</v>
      </c>
      <c r="J3" s="133" t="s">
        <v>324</v>
      </c>
      <c r="K3" s="133" t="s">
        <v>325</v>
      </c>
    </row>
    <row r="4" spans="2:11" s="7" customFormat="1" ht="35.1" customHeight="1">
      <c r="C4" s="144" t="s">
        <v>326</v>
      </c>
      <c r="D4" s="214" t="s">
        <v>375</v>
      </c>
      <c r="E4" s="214"/>
      <c r="F4" s="179"/>
      <c r="G4" s="171"/>
      <c r="H4" s="171"/>
      <c r="I4" s="146">
        <v>0.4</v>
      </c>
      <c r="J4" s="173"/>
      <c r="K4" s="162"/>
    </row>
    <row r="5" spans="2:11" s="7" customFormat="1" ht="35.1" customHeight="1">
      <c r="C5" s="301" t="s">
        <v>327</v>
      </c>
      <c r="D5" s="214" t="s">
        <v>376</v>
      </c>
      <c r="E5" s="214"/>
      <c r="F5" s="179"/>
      <c r="G5" s="318"/>
      <c r="H5" s="318"/>
      <c r="I5" s="321">
        <v>1.2</v>
      </c>
      <c r="J5" s="262"/>
      <c r="K5" s="300"/>
    </row>
    <row r="6" spans="2:11" s="7" customFormat="1" ht="35.1" customHeight="1">
      <c r="C6" s="301"/>
      <c r="D6" s="214" t="s">
        <v>377</v>
      </c>
      <c r="E6" s="214"/>
      <c r="F6" s="179"/>
      <c r="G6" s="318"/>
      <c r="H6" s="318"/>
      <c r="I6" s="321"/>
      <c r="J6" s="262"/>
      <c r="K6" s="300"/>
    </row>
    <row r="7" spans="2:11" s="7" customFormat="1" ht="35.1" customHeight="1">
      <c r="C7" s="301"/>
      <c r="D7" s="214" t="s">
        <v>378</v>
      </c>
      <c r="E7" s="214"/>
      <c r="F7" s="179"/>
      <c r="G7" s="318"/>
      <c r="H7" s="318"/>
      <c r="I7" s="321"/>
      <c r="J7" s="262"/>
      <c r="K7" s="300"/>
    </row>
    <row r="8" spans="2:11" s="7" customFormat="1" ht="35.1" customHeight="1">
      <c r="C8" s="301"/>
      <c r="D8" s="214" t="s">
        <v>379</v>
      </c>
      <c r="E8" s="214"/>
      <c r="F8" s="179"/>
      <c r="G8" s="318"/>
      <c r="H8" s="318"/>
      <c r="I8" s="321"/>
      <c r="J8" s="262"/>
      <c r="K8" s="300"/>
    </row>
    <row r="9" spans="2:11" s="7" customFormat="1" ht="35.1" customHeight="1">
      <c r="C9" s="301"/>
      <c r="D9" s="214" t="s">
        <v>380</v>
      </c>
      <c r="E9" s="214"/>
      <c r="F9" s="179"/>
      <c r="G9" s="318"/>
      <c r="H9" s="318"/>
      <c r="I9" s="321"/>
      <c r="J9" s="262"/>
      <c r="K9" s="300"/>
    </row>
    <row r="10" spans="2:11" s="7" customFormat="1" ht="35.1" customHeight="1">
      <c r="C10" s="301"/>
      <c r="D10" s="214" t="s">
        <v>381</v>
      </c>
      <c r="E10" s="214"/>
      <c r="F10" s="179"/>
      <c r="G10" s="318"/>
      <c r="H10" s="318"/>
      <c r="I10" s="321"/>
      <c r="J10" s="262"/>
      <c r="K10" s="300"/>
    </row>
    <row r="11" spans="2:11" s="7" customFormat="1" ht="35.1" customHeight="1">
      <c r="C11" s="148" t="s">
        <v>328</v>
      </c>
      <c r="D11" s="214" t="s">
        <v>382</v>
      </c>
      <c r="E11" s="214"/>
      <c r="F11" s="179"/>
      <c r="G11" s="171"/>
      <c r="H11" s="171"/>
      <c r="I11" s="146">
        <v>0.4</v>
      </c>
      <c r="J11" s="173"/>
      <c r="K11" s="162"/>
    </row>
    <row r="12" spans="2:11" s="7" customFormat="1" ht="32.25" customHeight="1">
      <c r="C12" s="304" t="s">
        <v>72</v>
      </c>
      <c r="D12" s="304"/>
      <c r="E12" s="304"/>
      <c r="F12" s="304"/>
      <c r="G12" s="304"/>
      <c r="H12" s="304"/>
      <c r="I12" s="163">
        <f>SUM(I4:I11)</f>
        <v>2</v>
      </c>
      <c r="J12" s="42">
        <f>SUM(J4:J11)</f>
        <v>0</v>
      </c>
      <c r="K12" s="138"/>
    </row>
    <row r="13" spans="2:11" s="7" customFormat="1" ht="32.25" customHeight="1">
      <c r="C13" s="306" t="s">
        <v>329</v>
      </c>
      <c r="D13" s="306"/>
      <c r="E13" s="306"/>
      <c r="F13" s="306"/>
      <c r="G13" s="306"/>
      <c r="H13" s="306"/>
      <c r="I13" s="306"/>
      <c r="J13" s="306"/>
      <c r="K13" s="306"/>
    </row>
    <row r="14" spans="2:11" s="7" customFormat="1" ht="25.5" customHeight="1">
      <c r="C14" s="306"/>
      <c r="D14" s="306"/>
      <c r="E14" s="306"/>
      <c r="F14" s="306"/>
      <c r="G14" s="306"/>
      <c r="H14" s="306"/>
      <c r="I14" s="306"/>
      <c r="J14" s="306"/>
      <c r="K14" s="306"/>
    </row>
    <row r="15" spans="2:11" s="7" customFormat="1" ht="20.25" customHeight="1">
      <c r="C15" s="142"/>
      <c r="D15" s="142"/>
      <c r="E15" s="142"/>
      <c r="F15" s="142"/>
      <c r="G15" s="142"/>
      <c r="H15" s="142"/>
      <c r="I15" s="142"/>
      <c r="J15" s="142"/>
      <c r="K15" s="142"/>
    </row>
    <row r="16" spans="2:11" s="7" customFormat="1" ht="20.25">
      <c r="B16" s="87" t="s">
        <v>383</v>
      </c>
      <c r="D16" s="161"/>
      <c r="I16" s="40"/>
      <c r="J16" s="40"/>
      <c r="K16" s="40"/>
    </row>
    <row r="17" spans="2:11" s="7" customFormat="1" ht="30" customHeight="1">
      <c r="C17" s="133" t="s">
        <v>318</v>
      </c>
      <c r="D17" s="296" t="s">
        <v>319</v>
      </c>
      <c r="E17" s="296"/>
      <c r="F17" s="133" t="s">
        <v>320</v>
      </c>
      <c r="G17" s="133" t="s">
        <v>321</v>
      </c>
      <c r="H17" s="133" t="s">
        <v>322</v>
      </c>
      <c r="I17" s="133" t="s">
        <v>323</v>
      </c>
      <c r="J17" s="133" t="s">
        <v>324</v>
      </c>
      <c r="K17" s="133" t="s">
        <v>325</v>
      </c>
    </row>
    <row r="18" spans="2:11" s="7" customFormat="1" ht="43.5" customHeight="1">
      <c r="C18" s="297" t="s">
        <v>326</v>
      </c>
      <c r="D18" s="214" t="s">
        <v>384</v>
      </c>
      <c r="E18" s="214"/>
      <c r="F18" s="179"/>
      <c r="G18" s="310"/>
      <c r="H18" s="310"/>
      <c r="I18" s="321">
        <v>0.4</v>
      </c>
      <c r="J18" s="299"/>
      <c r="K18" s="300"/>
    </row>
    <row r="19" spans="2:11" s="7" customFormat="1" ht="39.950000000000003" customHeight="1">
      <c r="C19" s="297"/>
      <c r="D19" s="214" t="s">
        <v>385</v>
      </c>
      <c r="E19" s="214"/>
      <c r="F19" s="179"/>
      <c r="G19" s="310"/>
      <c r="H19" s="310"/>
      <c r="I19" s="321"/>
      <c r="J19" s="299"/>
      <c r="K19" s="300"/>
    </row>
    <row r="20" spans="2:11" s="7" customFormat="1" ht="54.6" customHeight="1">
      <c r="C20" s="301" t="s">
        <v>327</v>
      </c>
      <c r="D20" s="214" t="s">
        <v>386</v>
      </c>
      <c r="E20" s="214"/>
      <c r="F20" s="179"/>
      <c r="G20" s="310"/>
      <c r="H20" s="310"/>
      <c r="I20" s="321">
        <v>0.8</v>
      </c>
      <c r="J20" s="299"/>
      <c r="K20" s="300"/>
    </row>
    <row r="21" spans="2:11" s="7" customFormat="1" ht="54.6" customHeight="1">
      <c r="C21" s="301"/>
      <c r="D21" s="214" t="s">
        <v>387</v>
      </c>
      <c r="E21" s="214"/>
      <c r="F21" s="179"/>
      <c r="G21" s="310"/>
      <c r="H21" s="310"/>
      <c r="I21" s="321"/>
      <c r="J21" s="299"/>
      <c r="K21" s="300"/>
    </row>
    <row r="22" spans="2:11" s="7" customFormat="1" ht="54.6" customHeight="1">
      <c r="C22" s="148" t="s">
        <v>328</v>
      </c>
      <c r="D22" s="214" t="s">
        <v>388</v>
      </c>
      <c r="E22" s="214"/>
      <c r="F22" s="179"/>
      <c r="G22" s="171"/>
      <c r="H22" s="171"/>
      <c r="I22" s="146">
        <v>0.8</v>
      </c>
      <c r="J22" s="173"/>
      <c r="K22" s="162"/>
    </row>
    <row r="23" spans="2:11" s="7" customFormat="1" ht="32.25" customHeight="1">
      <c r="C23" s="304" t="s">
        <v>72</v>
      </c>
      <c r="D23" s="304"/>
      <c r="E23" s="304"/>
      <c r="F23" s="304"/>
      <c r="G23" s="304"/>
      <c r="H23" s="304"/>
      <c r="I23" s="163">
        <f>SUM(I18:I22)</f>
        <v>2</v>
      </c>
      <c r="J23" s="42">
        <f>SUM(J18:J22)</f>
        <v>0</v>
      </c>
      <c r="K23" s="138"/>
    </row>
    <row r="24" spans="2:11" s="7" customFormat="1" ht="32.25" customHeight="1">
      <c r="C24" s="306" t="s">
        <v>329</v>
      </c>
      <c r="D24" s="306"/>
      <c r="E24" s="306"/>
      <c r="F24" s="306"/>
      <c r="G24" s="306"/>
      <c r="H24" s="306"/>
      <c r="I24" s="306"/>
      <c r="J24" s="306"/>
      <c r="K24" s="306"/>
    </row>
    <row r="25" spans="2:11" s="7" customFormat="1" ht="27.75" customHeight="1">
      <c r="C25" s="306"/>
      <c r="D25" s="306"/>
      <c r="E25" s="306"/>
      <c r="F25" s="306"/>
      <c r="G25" s="306"/>
      <c r="H25" s="306"/>
      <c r="I25" s="306"/>
      <c r="J25" s="306"/>
      <c r="K25" s="306"/>
    </row>
    <row r="26" spans="2:11" s="7" customFormat="1" ht="21.75" customHeight="1">
      <c r="C26" s="142"/>
      <c r="D26" s="142"/>
      <c r="E26" s="142"/>
      <c r="F26" s="142"/>
      <c r="G26" s="142"/>
      <c r="H26" s="142"/>
      <c r="I26" s="142"/>
      <c r="J26" s="142"/>
      <c r="K26" s="142"/>
    </row>
    <row r="27" spans="2:11" s="7" customFormat="1" ht="20.25">
      <c r="B27" s="87" t="s">
        <v>389</v>
      </c>
      <c r="D27" s="161"/>
      <c r="I27" s="40"/>
      <c r="J27" s="40"/>
      <c r="K27" s="40"/>
    </row>
    <row r="28" spans="2:11" s="7" customFormat="1" ht="30" customHeight="1">
      <c r="C28" s="133" t="s">
        <v>318</v>
      </c>
      <c r="D28" s="296" t="s">
        <v>319</v>
      </c>
      <c r="E28" s="296"/>
      <c r="F28" s="133" t="s">
        <v>320</v>
      </c>
      <c r="G28" s="133" t="s">
        <v>321</v>
      </c>
      <c r="H28" s="133" t="s">
        <v>322</v>
      </c>
      <c r="I28" s="133" t="s">
        <v>323</v>
      </c>
      <c r="J28" s="133" t="s">
        <v>324</v>
      </c>
      <c r="K28" s="133" t="s">
        <v>325</v>
      </c>
    </row>
    <row r="29" spans="2:11" s="7" customFormat="1" ht="51.6" customHeight="1">
      <c r="C29" s="144" t="s">
        <v>326</v>
      </c>
      <c r="D29" s="214" t="s">
        <v>390</v>
      </c>
      <c r="E29" s="214"/>
      <c r="F29" s="179"/>
      <c r="G29" s="171"/>
      <c r="H29" s="171"/>
      <c r="I29" s="146">
        <v>0.4</v>
      </c>
      <c r="J29" s="173"/>
      <c r="K29" s="162"/>
    </row>
    <row r="30" spans="2:11" s="7" customFormat="1" ht="34.5" customHeight="1">
      <c r="C30" s="301" t="s">
        <v>327</v>
      </c>
      <c r="D30" s="214" t="s">
        <v>391</v>
      </c>
      <c r="E30" s="214"/>
      <c r="F30" s="179"/>
      <c r="G30" s="318"/>
      <c r="H30" s="318"/>
      <c r="I30" s="321">
        <v>0.8</v>
      </c>
      <c r="J30" s="262"/>
      <c r="K30" s="300"/>
    </row>
    <row r="31" spans="2:11" s="7" customFormat="1" ht="34.5" customHeight="1">
      <c r="C31" s="301"/>
      <c r="D31" s="214" t="s">
        <v>392</v>
      </c>
      <c r="E31" s="214"/>
      <c r="F31" s="179"/>
      <c r="G31" s="318"/>
      <c r="H31" s="318"/>
      <c r="I31" s="321"/>
      <c r="J31" s="262"/>
      <c r="K31" s="300"/>
    </row>
    <row r="32" spans="2:11" s="7" customFormat="1" ht="33.75" customHeight="1">
      <c r="C32" s="303" t="s">
        <v>328</v>
      </c>
      <c r="D32" s="304" t="s">
        <v>393</v>
      </c>
      <c r="E32" s="26" t="s">
        <v>394</v>
      </c>
      <c r="F32" s="167"/>
      <c r="G32" s="318"/>
      <c r="H32" s="318"/>
      <c r="I32" s="321">
        <v>0.8</v>
      </c>
      <c r="J32" s="262"/>
      <c r="K32" s="300"/>
    </row>
    <row r="33" spans="3:11" s="7" customFormat="1" ht="17.25" customHeight="1">
      <c r="C33" s="303"/>
      <c r="D33" s="304"/>
      <c r="E33" s="26" t="s">
        <v>395</v>
      </c>
      <c r="F33" s="167"/>
      <c r="G33" s="318"/>
      <c r="H33" s="318"/>
      <c r="I33" s="321"/>
      <c r="J33" s="262"/>
      <c r="K33" s="300"/>
    </row>
    <row r="34" spans="3:11" s="7" customFormat="1" ht="17.25" customHeight="1">
      <c r="C34" s="303"/>
      <c r="D34" s="304"/>
      <c r="E34" s="26" t="s">
        <v>396</v>
      </c>
      <c r="F34" s="167"/>
      <c r="G34" s="318"/>
      <c r="H34" s="318"/>
      <c r="I34" s="321"/>
      <c r="J34" s="262"/>
      <c r="K34" s="300"/>
    </row>
    <row r="35" spans="3:11" s="7" customFormat="1" ht="17.25" customHeight="1">
      <c r="C35" s="303"/>
      <c r="D35" s="304"/>
      <c r="E35" s="26" t="s">
        <v>397</v>
      </c>
      <c r="F35" s="167"/>
      <c r="G35" s="318"/>
      <c r="H35" s="318"/>
      <c r="I35" s="321"/>
      <c r="J35" s="262"/>
      <c r="K35" s="300"/>
    </row>
    <row r="36" spans="3:11" s="7" customFormat="1" ht="17.25" customHeight="1">
      <c r="C36" s="303"/>
      <c r="D36" s="304"/>
      <c r="E36" s="26" t="s">
        <v>398</v>
      </c>
      <c r="F36" s="167"/>
      <c r="G36" s="318"/>
      <c r="H36" s="318"/>
      <c r="I36" s="321"/>
      <c r="J36" s="262"/>
      <c r="K36" s="300"/>
    </row>
    <row r="37" spans="3:11" s="7" customFormat="1" ht="17.25" customHeight="1">
      <c r="C37" s="303"/>
      <c r="D37" s="304"/>
      <c r="E37" s="26" t="s">
        <v>396</v>
      </c>
      <c r="F37" s="167"/>
      <c r="G37" s="318"/>
      <c r="H37" s="318"/>
      <c r="I37" s="321"/>
      <c r="J37" s="262"/>
      <c r="K37" s="300"/>
    </row>
    <row r="38" spans="3:11" s="7" customFormat="1" ht="17.25" customHeight="1">
      <c r="C38" s="303"/>
      <c r="D38" s="304"/>
      <c r="E38" s="26" t="s">
        <v>399</v>
      </c>
      <c r="F38" s="167"/>
      <c r="G38" s="318"/>
      <c r="H38" s="318"/>
      <c r="I38" s="321"/>
      <c r="J38" s="262"/>
      <c r="K38" s="300"/>
    </row>
    <row r="39" spans="3:11" s="7" customFormat="1" ht="17.25" customHeight="1">
      <c r="C39" s="303"/>
      <c r="D39" s="304" t="s">
        <v>400</v>
      </c>
      <c r="E39" s="26" t="s">
        <v>401</v>
      </c>
      <c r="F39" s="167"/>
      <c r="G39" s="318"/>
      <c r="H39" s="318"/>
      <c r="I39" s="321"/>
      <c r="J39" s="262"/>
      <c r="K39" s="300"/>
    </row>
    <row r="40" spans="3:11" s="7" customFormat="1" ht="17.25" customHeight="1">
      <c r="C40" s="303"/>
      <c r="D40" s="304"/>
      <c r="E40" s="26" t="s">
        <v>402</v>
      </c>
      <c r="F40" s="167"/>
      <c r="G40" s="318"/>
      <c r="H40" s="318"/>
      <c r="I40" s="321"/>
      <c r="J40" s="262"/>
      <c r="K40" s="300"/>
    </row>
    <row r="41" spans="3:11" s="7" customFormat="1" ht="17.25" customHeight="1">
      <c r="C41" s="303"/>
      <c r="D41" s="304"/>
      <c r="E41" s="26" t="s">
        <v>403</v>
      </c>
      <c r="F41" s="167"/>
      <c r="G41" s="318"/>
      <c r="H41" s="318"/>
      <c r="I41" s="321"/>
      <c r="J41" s="262"/>
      <c r="K41" s="300"/>
    </row>
    <row r="42" spans="3:11" s="7" customFormat="1" ht="17.25" customHeight="1">
      <c r="C42" s="303"/>
      <c r="D42" s="304"/>
      <c r="E42" s="26" t="s">
        <v>398</v>
      </c>
      <c r="F42" s="167"/>
      <c r="G42" s="318"/>
      <c r="H42" s="318"/>
      <c r="I42" s="321"/>
      <c r="J42" s="262"/>
      <c r="K42" s="300"/>
    </row>
    <row r="43" spans="3:11" s="7" customFormat="1" ht="17.25" customHeight="1">
      <c r="C43" s="303"/>
      <c r="D43" s="304"/>
      <c r="E43" s="26" t="s">
        <v>399</v>
      </c>
      <c r="F43" s="167"/>
      <c r="G43" s="318"/>
      <c r="H43" s="318"/>
      <c r="I43" s="321"/>
      <c r="J43" s="262"/>
      <c r="K43" s="300"/>
    </row>
    <row r="44" spans="3:11" s="7" customFormat="1" ht="17.25" customHeight="1">
      <c r="C44" s="303"/>
      <c r="D44" s="304" t="s">
        <v>404</v>
      </c>
      <c r="E44" s="26" t="s">
        <v>405</v>
      </c>
      <c r="F44" s="167"/>
      <c r="G44" s="318"/>
      <c r="H44" s="318"/>
      <c r="I44" s="321"/>
      <c r="J44" s="262"/>
      <c r="K44" s="300"/>
    </row>
    <row r="45" spans="3:11" s="7" customFormat="1" ht="17.25" customHeight="1">
      <c r="C45" s="303"/>
      <c r="D45" s="304"/>
      <c r="E45" s="26" t="s">
        <v>399</v>
      </c>
      <c r="F45" s="167"/>
      <c r="G45" s="318"/>
      <c r="H45" s="318"/>
      <c r="I45" s="321"/>
      <c r="J45" s="262"/>
      <c r="K45" s="300"/>
    </row>
    <row r="46" spans="3:11" s="7" customFormat="1" ht="17.25" customHeight="1">
      <c r="C46" s="303"/>
      <c r="D46" s="304" t="s">
        <v>406</v>
      </c>
      <c r="E46" s="26" t="s">
        <v>407</v>
      </c>
      <c r="F46" s="167"/>
      <c r="G46" s="318"/>
      <c r="H46" s="318"/>
      <c r="I46" s="321"/>
      <c r="J46" s="262"/>
      <c r="K46" s="300"/>
    </row>
    <row r="47" spans="3:11" s="7" customFormat="1" ht="17.25" customHeight="1">
      <c r="C47" s="303"/>
      <c r="D47" s="304"/>
      <c r="E47" s="26" t="s">
        <v>399</v>
      </c>
      <c r="F47" s="167"/>
      <c r="G47" s="318"/>
      <c r="H47" s="318"/>
      <c r="I47" s="321"/>
      <c r="J47" s="262"/>
      <c r="K47" s="300"/>
    </row>
    <row r="48" spans="3:11" s="7" customFormat="1" ht="17.25" customHeight="1">
      <c r="C48" s="303"/>
      <c r="D48" s="304" t="s">
        <v>408</v>
      </c>
      <c r="E48" s="26" t="s">
        <v>409</v>
      </c>
      <c r="F48" s="167"/>
      <c r="G48" s="318"/>
      <c r="H48" s="318"/>
      <c r="I48" s="321"/>
      <c r="J48" s="262"/>
      <c r="K48" s="300"/>
    </row>
    <row r="49" spans="3:11" s="7" customFormat="1" ht="17.25" customHeight="1">
      <c r="C49" s="303"/>
      <c r="D49" s="304"/>
      <c r="E49" s="26" t="s">
        <v>399</v>
      </c>
      <c r="F49" s="167"/>
      <c r="G49" s="318"/>
      <c r="H49" s="318"/>
      <c r="I49" s="321"/>
      <c r="J49" s="262"/>
      <c r="K49" s="300"/>
    </row>
    <row r="50" spans="3:11" s="7" customFormat="1" ht="17.25" customHeight="1">
      <c r="C50" s="303"/>
      <c r="D50" s="304" t="s">
        <v>410</v>
      </c>
      <c r="E50" s="26" t="s">
        <v>411</v>
      </c>
      <c r="F50" s="167"/>
      <c r="G50" s="318"/>
      <c r="H50" s="318"/>
      <c r="I50" s="321"/>
      <c r="J50" s="262"/>
      <c r="K50" s="300"/>
    </row>
    <row r="51" spans="3:11" s="7" customFormat="1" ht="17.25" customHeight="1">
      <c r="C51" s="303"/>
      <c r="D51" s="304"/>
      <c r="E51" s="26" t="s">
        <v>412</v>
      </c>
      <c r="F51" s="167"/>
      <c r="G51" s="318"/>
      <c r="H51" s="318"/>
      <c r="I51" s="321"/>
      <c r="J51" s="262"/>
      <c r="K51" s="300"/>
    </row>
    <row r="52" spans="3:11" s="7" customFormat="1" ht="17.25" customHeight="1">
      <c r="C52" s="303"/>
      <c r="D52" s="304"/>
      <c r="E52" s="26" t="s">
        <v>413</v>
      </c>
      <c r="F52" s="167"/>
      <c r="G52" s="318"/>
      <c r="H52" s="318"/>
      <c r="I52" s="321"/>
      <c r="J52" s="262"/>
      <c r="K52" s="300"/>
    </row>
    <row r="53" spans="3:11" s="7" customFormat="1" ht="17.25" customHeight="1">
      <c r="C53" s="303"/>
      <c r="D53" s="304"/>
      <c r="E53" s="26" t="s">
        <v>414</v>
      </c>
      <c r="F53" s="167"/>
      <c r="G53" s="318"/>
      <c r="H53" s="318"/>
      <c r="I53" s="321"/>
      <c r="J53" s="262"/>
      <c r="K53" s="300"/>
    </row>
    <row r="54" spans="3:11" s="7" customFormat="1" ht="35.25" customHeight="1">
      <c r="C54" s="303"/>
      <c r="D54" s="304"/>
      <c r="E54" s="26" t="s">
        <v>415</v>
      </c>
      <c r="F54" s="167"/>
      <c r="G54" s="318"/>
      <c r="H54" s="318"/>
      <c r="I54" s="321"/>
      <c r="J54" s="262"/>
      <c r="K54" s="300"/>
    </row>
    <row r="55" spans="3:11" s="7" customFormat="1" ht="17.25" customHeight="1">
      <c r="C55" s="303"/>
      <c r="D55" s="304"/>
      <c r="E55" s="26" t="s">
        <v>399</v>
      </c>
      <c r="F55" s="167"/>
      <c r="G55" s="318"/>
      <c r="H55" s="318"/>
      <c r="I55" s="321"/>
      <c r="J55" s="262"/>
      <c r="K55" s="300"/>
    </row>
    <row r="56" spans="3:11" s="7" customFormat="1" ht="17.25" customHeight="1">
      <c r="C56" s="303"/>
      <c r="D56" s="304" t="s">
        <v>416</v>
      </c>
      <c r="E56" s="26" t="s">
        <v>417</v>
      </c>
      <c r="F56" s="167"/>
      <c r="G56" s="318"/>
      <c r="H56" s="318"/>
      <c r="I56" s="321"/>
      <c r="J56" s="262"/>
      <c r="K56" s="300"/>
    </row>
    <row r="57" spans="3:11" s="7" customFormat="1" ht="17.25" customHeight="1">
      <c r="C57" s="303"/>
      <c r="D57" s="304"/>
      <c r="E57" s="26" t="s">
        <v>418</v>
      </c>
      <c r="F57" s="167"/>
      <c r="G57" s="318"/>
      <c r="H57" s="318"/>
      <c r="I57" s="321"/>
      <c r="J57" s="262"/>
      <c r="K57" s="300"/>
    </row>
    <row r="58" spans="3:11" s="7" customFormat="1" ht="17.25" customHeight="1">
      <c r="C58" s="303"/>
      <c r="D58" s="304"/>
      <c r="E58" s="26" t="s">
        <v>419</v>
      </c>
      <c r="F58" s="167"/>
      <c r="G58" s="318"/>
      <c r="H58" s="318"/>
      <c r="I58" s="321"/>
      <c r="J58" s="262"/>
      <c r="K58" s="300"/>
    </row>
    <row r="59" spans="3:11" s="7" customFormat="1" ht="17.25" customHeight="1">
      <c r="C59" s="303"/>
      <c r="D59" s="304"/>
      <c r="E59" s="26" t="s">
        <v>420</v>
      </c>
      <c r="F59" s="167"/>
      <c r="G59" s="318"/>
      <c r="H59" s="318"/>
      <c r="I59" s="321"/>
      <c r="J59" s="262"/>
      <c r="K59" s="300"/>
    </row>
    <row r="60" spans="3:11" s="7" customFormat="1" ht="17.25" customHeight="1">
      <c r="C60" s="303"/>
      <c r="D60" s="304"/>
      <c r="E60" s="26" t="s">
        <v>421</v>
      </c>
      <c r="F60" s="167"/>
      <c r="G60" s="318"/>
      <c r="H60" s="318"/>
      <c r="I60" s="321"/>
      <c r="J60" s="262"/>
      <c r="K60" s="300"/>
    </row>
    <row r="61" spans="3:11" s="7" customFormat="1" ht="17.25" customHeight="1">
      <c r="C61" s="303"/>
      <c r="D61" s="304"/>
      <c r="E61" s="26" t="s">
        <v>399</v>
      </c>
      <c r="F61" s="167"/>
      <c r="G61" s="318"/>
      <c r="H61" s="318"/>
      <c r="I61" s="321"/>
      <c r="J61" s="262"/>
      <c r="K61" s="300"/>
    </row>
    <row r="62" spans="3:11" s="7" customFormat="1" ht="17.25" customHeight="1">
      <c r="C62" s="303"/>
      <c r="D62" s="304" t="s">
        <v>422</v>
      </c>
      <c r="E62" s="26" t="s">
        <v>423</v>
      </c>
      <c r="F62" s="167"/>
      <c r="G62" s="318"/>
      <c r="H62" s="318"/>
      <c r="I62" s="321"/>
      <c r="J62" s="262"/>
      <c r="K62" s="300"/>
    </row>
    <row r="63" spans="3:11" s="7" customFormat="1" ht="17.25" customHeight="1">
      <c r="C63" s="303"/>
      <c r="D63" s="304"/>
      <c r="E63" s="26" t="s">
        <v>424</v>
      </c>
      <c r="F63" s="167"/>
      <c r="G63" s="318"/>
      <c r="H63" s="318"/>
      <c r="I63" s="321"/>
      <c r="J63" s="262"/>
      <c r="K63" s="300"/>
    </row>
    <row r="64" spans="3:11" s="7" customFormat="1" ht="17.25" customHeight="1">
      <c r="C64" s="303"/>
      <c r="D64" s="304"/>
      <c r="E64" s="26" t="s">
        <v>425</v>
      </c>
      <c r="F64" s="167"/>
      <c r="G64" s="318"/>
      <c r="H64" s="318"/>
      <c r="I64" s="321"/>
      <c r="J64" s="262"/>
      <c r="K64" s="300"/>
    </row>
    <row r="65" spans="2:11" s="7" customFormat="1" ht="17.25" customHeight="1">
      <c r="C65" s="303"/>
      <c r="D65" s="304"/>
      <c r="E65" s="26" t="s">
        <v>426</v>
      </c>
      <c r="F65" s="167"/>
      <c r="G65" s="318"/>
      <c r="H65" s="318"/>
      <c r="I65" s="321"/>
      <c r="J65" s="262"/>
      <c r="K65" s="300"/>
    </row>
    <row r="66" spans="2:11" s="7" customFormat="1" ht="17.25" customHeight="1">
      <c r="C66" s="303"/>
      <c r="D66" s="304"/>
      <c r="E66" s="26" t="s">
        <v>399</v>
      </c>
      <c r="F66" s="167"/>
      <c r="G66" s="318"/>
      <c r="H66" s="318"/>
      <c r="I66" s="321"/>
      <c r="J66" s="262"/>
      <c r="K66" s="300"/>
    </row>
    <row r="67" spans="2:11" s="7" customFormat="1" ht="19.5" customHeight="1">
      <c r="C67" s="304" t="s">
        <v>72</v>
      </c>
      <c r="D67" s="304"/>
      <c r="E67" s="304"/>
      <c r="F67" s="304"/>
      <c r="G67" s="304"/>
      <c r="H67" s="304"/>
      <c r="I67" s="163">
        <f>SUM(I29:I66)</f>
        <v>2</v>
      </c>
      <c r="J67" s="42">
        <f>SUM(J29:J66)</f>
        <v>0</v>
      </c>
      <c r="K67" s="138"/>
    </row>
    <row r="68" spans="2:11" s="7" customFormat="1" ht="32.25" customHeight="1">
      <c r="C68" s="306" t="s">
        <v>329</v>
      </c>
      <c r="D68" s="306"/>
      <c r="E68" s="306"/>
      <c r="F68" s="306"/>
      <c r="G68" s="306"/>
      <c r="H68" s="306"/>
      <c r="I68" s="306"/>
      <c r="J68" s="306"/>
      <c r="K68" s="306"/>
    </row>
    <row r="69" spans="2:11" s="7" customFormat="1" ht="15.6" customHeight="1">
      <c r="C69" s="306"/>
      <c r="D69" s="306"/>
      <c r="E69" s="306"/>
      <c r="F69" s="306"/>
      <c r="G69" s="306"/>
      <c r="H69" s="306"/>
      <c r="I69" s="306"/>
      <c r="J69" s="306"/>
      <c r="K69" s="306"/>
    </row>
    <row r="70" spans="2:11" s="7" customFormat="1" ht="18" customHeight="1">
      <c r="C70" s="142"/>
      <c r="D70" s="142"/>
      <c r="E70" s="142"/>
      <c r="F70" s="142"/>
      <c r="G70" s="142"/>
      <c r="H70" s="142"/>
      <c r="I70" s="142"/>
      <c r="J70" s="142"/>
      <c r="K70" s="142"/>
    </row>
    <row r="71" spans="2:11" s="7" customFormat="1" ht="20.25">
      <c r="B71" s="87" t="s">
        <v>427</v>
      </c>
      <c r="C71" s="50"/>
      <c r="H71" s="40"/>
      <c r="K71" s="40"/>
    </row>
    <row r="72" spans="2:11" s="8" customFormat="1" ht="30.75" customHeight="1">
      <c r="B72" s="5"/>
      <c r="C72" s="322" t="s">
        <v>428</v>
      </c>
      <c r="D72" s="322"/>
      <c r="E72" s="322" t="s">
        <v>321</v>
      </c>
      <c r="F72" s="322"/>
      <c r="G72" s="322"/>
      <c r="H72" s="133" t="s">
        <v>322</v>
      </c>
      <c r="I72" s="133" t="s">
        <v>323</v>
      </c>
      <c r="J72" s="133" t="s">
        <v>324</v>
      </c>
      <c r="K72" s="133" t="s">
        <v>325</v>
      </c>
    </row>
    <row r="73" spans="2:11" s="8" customFormat="1" ht="204" customHeight="1">
      <c r="B73" s="5"/>
      <c r="C73" s="214" t="s">
        <v>70</v>
      </c>
      <c r="D73" s="214"/>
      <c r="E73" s="310"/>
      <c r="F73" s="310"/>
      <c r="G73" s="310"/>
      <c r="H73" s="172"/>
      <c r="I73" s="138">
        <v>2</v>
      </c>
      <c r="J73" s="167"/>
      <c r="K73" s="164"/>
    </row>
    <row r="74" spans="2:11" s="8" customFormat="1" ht="195.6" customHeight="1">
      <c r="B74" s="5"/>
      <c r="C74" s="214" t="s">
        <v>70</v>
      </c>
      <c r="D74" s="214"/>
      <c r="E74" s="310"/>
      <c r="F74" s="310"/>
      <c r="G74" s="310"/>
      <c r="H74" s="172"/>
      <c r="I74" s="138">
        <v>2</v>
      </c>
      <c r="J74" s="167"/>
      <c r="K74" s="164"/>
    </row>
    <row r="75" spans="2:11" s="7" customFormat="1" ht="32.25" customHeight="1">
      <c r="C75" s="306" t="s">
        <v>329</v>
      </c>
      <c r="D75" s="306"/>
      <c r="E75" s="306"/>
      <c r="F75" s="306"/>
      <c r="G75" s="306"/>
      <c r="H75" s="306"/>
      <c r="I75" s="306"/>
      <c r="J75" s="306"/>
      <c r="K75" s="306"/>
    </row>
    <row r="76" spans="2:11" s="7" customFormat="1" ht="24" customHeight="1">
      <c r="C76" s="306"/>
      <c r="D76" s="306"/>
      <c r="E76" s="306"/>
      <c r="F76" s="306"/>
      <c r="G76" s="306"/>
      <c r="H76" s="306"/>
      <c r="I76" s="306"/>
      <c r="J76" s="306"/>
      <c r="K76" s="306"/>
    </row>
  </sheetData>
  <sheetProtection algorithmName="SHA-512" hashValue="l4KHRrH1dNYXIeIf23yMFvGheosnITXugM8X7YmQT0xdxGeewI99jslateO9hZf/mGbCB2oH299/a6zx2rGwkQ==" saltValue="OWY0MANgIGCQUNL5M8cHJQ==" spinCount="100000" sheet="1" objects="1" scenarios="1" formatRows="0"/>
  <mergeCells count="70">
    <mergeCell ref="C75:K76"/>
    <mergeCell ref="D62:D66"/>
    <mergeCell ref="C67:H67"/>
    <mergeCell ref="C68:K69"/>
    <mergeCell ref="C72:D72"/>
    <mergeCell ref="E72:G72"/>
    <mergeCell ref="C73:D73"/>
    <mergeCell ref="E73:G73"/>
    <mergeCell ref="D46:D47"/>
    <mergeCell ref="D48:D49"/>
    <mergeCell ref="D50:D55"/>
    <mergeCell ref="C74:D74"/>
    <mergeCell ref="E74:G74"/>
    <mergeCell ref="G30:G31"/>
    <mergeCell ref="H30:H31"/>
    <mergeCell ref="I30:I31"/>
    <mergeCell ref="D39:D43"/>
    <mergeCell ref="D44:D45"/>
    <mergeCell ref="C24:K25"/>
    <mergeCell ref="D28:E28"/>
    <mergeCell ref="D29:E29"/>
    <mergeCell ref="D56:D61"/>
    <mergeCell ref="J30:J31"/>
    <mergeCell ref="K30:K31"/>
    <mergeCell ref="D31:E31"/>
    <mergeCell ref="C32:C66"/>
    <mergeCell ref="D32:D38"/>
    <mergeCell ref="G32:G66"/>
    <mergeCell ref="H32:H66"/>
    <mergeCell ref="I32:I66"/>
    <mergeCell ref="J32:J66"/>
    <mergeCell ref="K32:K66"/>
    <mergeCell ref="C30:C31"/>
    <mergeCell ref="D30:E30"/>
    <mergeCell ref="J20:J21"/>
    <mergeCell ref="K20:K21"/>
    <mergeCell ref="D21:E21"/>
    <mergeCell ref="D22:E22"/>
    <mergeCell ref="C23:H23"/>
    <mergeCell ref="C20:C21"/>
    <mergeCell ref="D20:E20"/>
    <mergeCell ref="G20:G21"/>
    <mergeCell ref="H20:H21"/>
    <mergeCell ref="I20:I21"/>
    <mergeCell ref="D11:E11"/>
    <mergeCell ref="C12:H12"/>
    <mergeCell ref="C13:K14"/>
    <mergeCell ref="D17:E17"/>
    <mergeCell ref="C18:C19"/>
    <mergeCell ref="D18:E18"/>
    <mergeCell ref="G18:G19"/>
    <mergeCell ref="H18:H19"/>
    <mergeCell ref="I18:I19"/>
    <mergeCell ref="J18:J19"/>
    <mergeCell ref="K18:K19"/>
    <mergeCell ref="D19:E19"/>
    <mergeCell ref="I5:I10"/>
    <mergeCell ref="J5:J10"/>
    <mergeCell ref="K5:K10"/>
    <mergeCell ref="D6:E6"/>
    <mergeCell ref="D7:E7"/>
    <mergeCell ref="D8:E8"/>
    <mergeCell ref="D9:E9"/>
    <mergeCell ref="D10:E10"/>
    <mergeCell ref="H5:H10"/>
    <mergeCell ref="D3:E3"/>
    <mergeCell ref="D4:E4"/>
    <mergeCell ref="C5:C10"/>
    <mergeCell ref="D5:E5"/>
    <mergeCell ref="G5:G10"/>
  </mergeCells>
  <phoneticPr fontId="9" type="noConversion"/>
  <conditionalFormatting sqref="I73:J74">
    <cfRule type="cellIs" dxfId="0" priority="2" stopIfTrue="1" operator="equal">
      <formula>0</formula>
    </cfRule>
  </conditionalFormatting>
  <dataValidations count="2">
    <dataValidation type="list" allowBlank="1" showInputMessage="1" showErrorMessage="1" sqref="F4:F11 F18:F22 F29:F66" xr:uid="{B4D5226E-A4B6-4221-943E-A8234854C384}">
      <formula1>是否</formula1>
    </dataValidation>
    <dataValidation type="decimal" allowBlank="1" showInputMessage="1" showErrorMessage="1" sqref="K4:K5 K11 K18 K20 K22 K29:K30 K32 K73:K74" xr:uid="{B3FB928F-215A-4CDF-A22A-D176E40940D0}">
      <formula1>0</formula1>
      <formula2>I4</formula2>
    </dataValidation>
  </dataValidations>
  <printOptions horizontalCentered="1"/>
  <pageMargins left="0.19685039370078702" right="0.19685039370078702" top="0.19685039370078702" bottom="0.19685039370078702" header="0.19685039370078702" footer="0.19685039370078702"/>
  <pageSetup paperSize="9" scale="68" fitToWidth="0" fitToHeight="0" orientation="landscape" horizontalDpi="300" verticalDpi="300" r:id="rId1"/>
  <headerFooter alignWithMargins="0"/>
  <rowBreaks count="2" manualBreakCount="2">
    <brk id="26" max="11" man="1"/>
    <brk id="70" max="11" man="1"/>
  </rowBreak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工作表</vt:lpstr>
      </vt:variant>
      <vt:variant>
        <vt:i4>17</vt:i4>
      </vt:variant>
      <vt:variant>
        <vt:lpstr>具名範圍</vt:lpstr>
      </vt:variant>
      <vt:variant>
        <vt:i4>54</vt:i4>
      </vt:variant>
    </vt:vector>
  </HeadingPairs>
  <TitlesOfParts>
    <vt:vector size="71" baseType="lpstr">
      <vt:lpstr>封面</vt:lpstr>
      <vt:lpstr>壹、清潔生產評估背景資訊</vt:lpstr>
      <vt:lpstr>貳、印刷電路板業清潔生產評估系統得分總表</vt:lpstr>
      <vt:lpstr>1-1原物料生產力</vt:lpstr>
      <vt:lpstr>1-2單位產品能源消耗量</vt:lpstr>
      <vt:lpstr>1-3單位產品水資源耗用量</vt:lpstr>
      <vt:lpstr>1-4廢水回收率</vt:lpstr>
      <vt:lpstr>list</vt:lpstr>
      <vt:lpstr>1-5單位產品事業廢棄物產生量及1-6事業廢棄物回收再利用率</vt:lpstr>
      <vt:lpstr>1-7單位產品溫室氣體排放量</vt:lpstr>
      <vt:lpstr>2_綠色製程</vt:lpstr>
      <vt:lpstr>3_污染物產生及管末處理功能</vt:lpstr>
      <vt:lpstr>4_產品環境化設計</vt:lpstr>
      <vt:lpstr>5_綠色管理</vt:lpstr>
      <vt:lpstr>6_社會責任</vt:lpstr>
      <vt:lpstr>7_創新思維</vt:lpstr>
      <vt:lpstr>8_其他</vt:lpstr>
      <vt:lpstr>_2_1廠房流程管理之有效性指標</vt:lpstr>
      <vt:lpstr>_2_2採用清潔生產製程技術</vt:lpstr>
      <vt:lpstr>4_產品環境化設計!_3_1事業廢棄物妥善處理</vt:lpstr>
      <vt:lpstr>5_綠色管理!_3_1事業廢棄物妥善處理</vt:lpstr>
      <vt:lpstr>_3_1事業廢棄物妥善處理</vt:lpstr>
      <vt:lpstr>4_產品環境化設計!_3_2管末處理設備能力及設備異常處理機制</vt:lpstr>
      <vt:lpstr>_3_2管末處理設備能力及設備異常處理機制</vt:lpstr>
      <vt:lpstr>_4_1採用物質節約設計</vt:lpstr>
      <vt:lpstr>_4_2採用節能設計</vt:lpstr>
      <vt:lpstr>_4_4採用廢棄物減量設計</vt:lpstr>
      <vt:lpstr>_4_6採用低毒性設計</vt:lpstr>
      <vt:lpstr>_5_1危害物質管制措施</vt:lpstr>
      <vt:lpstr>_5_1組織採用相關危害物質管理系統</vt:lpstr>
      <vt:lpstr>_5_2產品符合相關危害物質管制規範</vt:lpstr>
      <vt:lpstr>_5_2通過國際管理系統認證</vt:lpstr>
      <vt:lpstr>_5_3自願性溫室氣體制度之導入</vt:lpstr>
      <vt:lpstr>_5_4與利害關係人溝通</vt:lpstr>
      <vt:lpstr>_5_5綠色供應鏈管理</vt:lpstr>
      <vt:lpstr>_5_6綠色採購管理</vt:lpstr>
      <vt:lpstr>g</vt:lpstr>
      <vt:lpstr>1-1原物料生產力!Print_Area</vt:lpstr>
      <vt:lpstr>1-2單位產品能源消耗量!Print_Area</vt:lpstr>
      <vt:lpstr>1-3單位產品水資源耗用量!Print_Area</vt:lpstr>
      <vt:lpstr>1-4廢水回收率!Print_Area</vt:lpstr>
      <vt:lpstr>1-5單位產品事業廢棄物產生量及1-6事業廢棄物回收再利用率!Print_Area</vt:lpstr>
      <vt:lpstr>1-7單位產品溫室氣體排放量!Print_Area</vt:lpstr>
      <vt:lpstr>2_綠色製程!Print_Area</vt:lpstr>
      <vt:lpstr>3_污染物產生及管末處理功能!Print_Area</vt:lpstr>
      <vt:lpstr>4_產品環境化設計!Print_Area</vt:lpstr>
      <vt:lpstr>5_綠色管理!Print_Area</vt:lpstr>
      <vt:lpstr>6_社會責任!Print_Area</vt:lpstr>
      <vt:lpstr>7_創新思維!Print_Area</vt:lpstr>
      <vt:lpstr>8_其他!Print_Area</vt:lpstr>
      <vt:lpstr>封面!Print_Area</vt:lpstr>
      <vt:lpstr>壹、清潔生產評估背景資訊!Print_Area</vt:lpstr>
      <vt:lpstr>貳、印刷電路板業清潔生產評估系統得分總表!Print_Area</vt:lpstr>
      <vt:lpstr>1-5單位產品事業廢棄物產生量及1-6事業廢棄物回收再利用率!Print_Titles</vt:lpstr>
      <vt:lpstr>1-7單位產品溫室氣體排放量!Print_Titles</vt:lpstr>
      <vt:lpstr>工廠年度產出單位</vt:lpstr>
      <vt:lpstr>水資源來源</vt:lpstr>
      <vt:lpstr>回收能源種類</vt:lpstr>
      <vt:lpstr>自評得分</vt:lpstr>
      <vt:lpstr>指標適用性</vt:lpstr>
      <vt:lpstr>是否</vt:lpstr>
      <vt:lpstr>活動數據單位</vt:lpstr>
      <vt:lpstr>原物料屬性</vt:lpstr>
      <vt:lpstr>排放源範疇</vt:lpstr>
      <vt:lpstr>產業別</vt:lpstr>
      <vt:lpstr>單位</vt:lpstr>
      <vt:lpstr>廢棄物處理方式</vt:lpstr>
      <vt:lpstr>熱值單位</vt:lpstr>
      <vt:lpstr>範疇一型式</vt:lpstr>
      <vt:lpstr>範疇二型式</vt:lpstr>
      <vt:lpstr>範疇三型式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敖家綱</dc:creator>
  <cp:lastModifiedBy>產基會_黃瀞萱</cp:lastModifiedBy>
  <cp:lastPrinted>2025-01-13T08:42:41Z</cp:lastPrinted>
  <dcterms:created xsi:type="dcterms:W3CDTF">1997-01-14T01:50:29Z</dcterms:created>
  <dcterms:modified xsi:type="dcterms:W3CDTF">2025-01-20T09:34:38Z</dcterms:modified>
</cp:coreProperties>
</file>